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870" activeTab="0"/>
  </bookViews>
  <sheets>
    <sheet name="Bihar" sheetId="1" r:id="rId1"/>
    <sheet name="Sheet1" sheetId="2" r:id="rId2"/>
  </sheets>
  <definedNames>
    <definedName name="_xlnm.Print_Area" localSheetId="0">'Bihar'!$A$1:$H$1206</definedName>
  </definedNames>
  <calcPr fullCalcOnLoad="1"/>
</workbook>
</file>

<file path=xl/sharedStrings.xml><?xml version="1.0" encoding="utf-8"?>
<sst xmlns="http://schemas.openxmlformats.org/spreadsheetml/2006/main" count="1396" uniqueCount="262">
  <si>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</si>
  <si>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</si>
  <si>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</si>
  <si>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</si>
  <si>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</si>
  <si>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</si>
  <si>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</si>
  <si>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</si>
  <si>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</si>
  <si>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</si>
  <si>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</si>
  <si>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</si>
  <si>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</si>
  <si>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</si>
  <si>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</si>
  <si>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</si>
  <si>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</si>
  <si>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</si>
  <si>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</si>
  <si>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</si>
  <si>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</si>
  <si>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</si>
  <si>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</si>
  <si>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</si>
  <si>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</si>
  <si>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</si>
  <si>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</si>
  <si>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</si>
  <si>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</si>
  <si>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</si>
  <si>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</si>
  <si>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</si>
  <si>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</si>
  <si>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</si>
  <si>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</si>
  <si>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</si>
  <si>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</si>
  <si>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</si>
  <si>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</si>
  <si>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</si>
  <si>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</si>
  <si>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</si>
  <si>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</si>
  <si>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</si>
  <si>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</si>
  <si>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</si>
  <si>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</si>
  <si>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</si>
  <si>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</si>
  <si>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</si>
  <si>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</si>
  <si>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</si>
  <si>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</si>
  <si>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</si>
  <si>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</si>
  <si>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</si>
  <si>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</si>
  <si>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</si>
  <si>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</si>
  <si>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</si>
  <si>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</si>
  <si>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</si>
  <si>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</si>
  <si>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</si>
  <si>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</si>
  <si>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</si>
  <si>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</si>
  <si>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</si>
  <si>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</si>
  <si>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</si>
  <si>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</si>
  <si>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</si>
  <si>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</si>
  <si>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</si>
  <si>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</si>
  <si>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</si>
  <si>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</si>
  <si>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</si>
  <si>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</si>
  <si>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</si>
  <si>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</si>
  <si>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</si>
  <si>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</si>
  <si>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</si>
  <si>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</si>
  <si>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</si>
  <si>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</si>
  <si>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</si>
  <si>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</si>
  <si>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</si>
  <si>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</si>
  <si>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</si>
  <si>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</si>
  <si>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</si>
  <si>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</si>
  <si>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</si>
  <si>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</si>
  <si>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</si>
  <si>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</si>
  <si>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</si>
  <si>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</si>
  <si>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</si>
  <si>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</si>
  <si>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</si>
  <si>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</si>
  <si>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</si>
  <si>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</si>
  <si>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</si>
  <si>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Kitchen-cum-Stores</t>
  </si>
  <si>
    <t>2006-13</t>
  </si>
  <si>
    <t>Engaged by State</t>
  </si>
  <si>
    <t>5 = (4 - 3)</t>
  </si>
  <si>
    <t>Not engaged</t>
  </si>
  <si>
    <t>Bills submited by FCI</t>
  </si>
  <si>
    <t>Payment made to FCI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</si>
  <si>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</si>
  <si>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</si>
  <si>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</si>
  <si>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</si>
  <si>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</si>
  <si>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</si>
  <si>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</si>
  <si>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</si>
  <si>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</si>
  <si>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</si>
  <si>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</si>
  <si>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</si>
  <si>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</si>
  <si>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</si>
  <si>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</si>
  <si>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</si>
  <si>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</si>
  <si>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</si>
  <si>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</si>
  <si>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</si>
  <si>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</si>
  <si>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</si>
  <si>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</si>
  <si>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</si>
  <si>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</si>
  <si>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</si>
  <si>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</si>
  <si>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</si>
  <si>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2006-07</t>
  </si>
  <si>
    <t>Amount  (Rs in lakh)</t>
  </si>
  <si>
    <t>Primary + Upper-Primary</t>
  </si>
  <si>
    <t>2008-09</t>
  </si>
  <si>
    <t>2007-08</t>
  </si>
  <si>
    <t>2011-12</t>
  </si>
  <si>
    <t>Grand Total</t>
  </si>
  <si>
    <t>Physical</t>
  </si>
  <si>
    <t>Financial (Rs in Lakh)</t>
  </si>
  <si>
    <t>Aurangabad</t>
  </si>
  <si>
    <t>2013-14</t>
  </si>
  <si>
    <t>2012-13</t>
  </si>
  <si>
    <t>For New Units</t>
  </si>
  <si>
    <t>For Replacement</t>
  </si>
  <si>
    <t>Patna</t>
  </si>
  <si>
    <t>Nalanda</t>
  </si>
  <si>
    <t>Bhojpur</t>
  </si>
  <si>
    <t>Buxar</t>
  </si>
  <si>
    <t>Rohtas</t>
  </si>
  <si>
    <t>Kaimur</t>
  </si>
  <si>
    <t>Gaya</t>
  </si>
  <si>
    <t>Jehanabad</t>
  </si>
  <si>
    <t>Arwal</t>
  </si>
  <si>
    <t>Nawada</t>
  </si>
  <si>
    <t>Saran</t>
  </si>
  <si>
    <t>Siwan</t>
  </si>
  <si>
    <t>Gopalganj</t>
  </si>
  <si>
    <t>Muzaffarpur</t>
  </si>
  <si>
    <t>Sitamarhi</t>
  </si>
  <si>
    <t>Sheohar</t>
  </si>
  <si>
    <t>Vaishali</t>
  </si>
  <si>
    <t>E.Champaran</t>
  </si>
  <si>
    <t>W.Champaran</t>
  </si>
  <si>
    <t>Darbhanga</t>
  </si>
  <si>
    <t>Madhubani</t>
  </si>
  <si>
    <t>Samastipur</t>
  </si>
  <si>
    <t>Purnia</t>
  </si>
  <si>
    <t>Kishanganj</t>
  </si>
  <si>
    <t>Araria</t>
  </si>
  <si>
    <t>Katihar</t>
  </si>
  <si>
    <t>Bhagalpur</t>
  </si>
  <si>
    <t>Banka</t>
  </si>
  <si>
    <t>Munger</t>
  </si>
  <si>
    <t>Shekhpura</t>
  </si>
  <si>
    <t>Lakhisarai</t>
  </si>
  <si>
    <t>Jamui</t>
  </si>
  <si>
    <t>Khagaria</t>
  </si>
  <si>
    <t>Begusarai</t>
  </si>
  <si>
    <t>Saharsa</t>
  </si>
  <si>
    <t>Supaul</t>
  </si>
  <si>
    <t>Madhepura</t>
  </si>
  <si>
    <t>State : Bihar</t>
  </si>
  <si>
    <t>Bills raised by FCI</t>
  </si>
  <si>
    <t xml:space="preserve">Payment to FCI </t>
  </si>
  <si>
    <t>Pending Bills</t>
  </si>
  <si>
    <t>% Bill paid</t>
  </si>
  <si>
    <t xml:space="preserve">Year </t>
  </si>
  <si>
    <t>2006-10</t>
  </si>
  <si>
    <t>2012-13 (Replacement)</t>
  </si>
  <si>
    <t>Annual Work Plan &amp; Budget  (AWP&amp;B)2020-21</t>
  </si>
  <si>
    <t>Source: Table AT-6 &amp; 6A of AWP&amp;B2020-21</t>
  </si>
  <si>
    <t>9.3) Achievement ( under MDM Funds) (Source data: Table AT-10 of AWP&amp;B2020-21)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</si>
  <si>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</si>
  <si>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</si>
  <si>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</si>
  <si>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</si>
  <si>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</si>
  <si>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</si>
  <si>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</si>
  <si>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</si>
  <si>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</si>
  <si>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</si>
  <si>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</si>
  <si>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</si>
  <si>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</si>
  <si>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Allocated for 2019-20</t>
  </si>
  <si>
    <t>9. INFRASTRUCTURE DEVELOPMENT DURING 2019-20 (Primary + Upper primary)</t>
  </si>
  <si>
    <t>Sanctioned by GoI during 2006-07 to 2019-20</t>
  </si>
  <si>
    <t>Sanctioned during 2006-07 to 2019-20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</si>
  <si>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</si>
  <si>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</si>
  <si>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</si>
  <si>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</si>
  <si>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: Table AT- 4A &amp; 5-A of AWP&amp;B 2020-21)</t>
  </si>
  <si>
    <t>Enrolment as on 30.9.2019</t>
  </si>
  <si>
    <t>2.5  No. of children  ( Primary) (Source data : Table AT-5  of AWP&amp;B 2020-21)</t>
  </si>
  <si>
    <t>2.6  No. of children  ( Upper Primary) (Source data : Table AT-5-A of AWP&amp;B 2020-21)</t>
  </si>
  <si>
    <t>2.7 Number of meal to be served and  actual  number of meal served during 2019-20 (Source data: Table AT-5 &amp; 5A of AWP&amp;B 2020-21)</t>
  </si>
  <si>
    <t>Opening Stock as on 1.4.2019</t>
  </si>
  <si>
    <t xml:space="preserve">Opening Stock as on 01.04.2019                                                </t>
  </si>
  <si>
    <t xml:space="preserve">Unspent Balance as on 31.03.2020                                           </t>
  </si>
  <si>
    <t xml:space="preserve"> 3.3) District-wise unspent balance as on 31.03.2020 (Source data: Table AT-6 &amp; 6A of AWP&amp;B 2020-21)</t>
  </si>
  <si>
    <t>Opening balance as on 01.4.19</t>
  </si>
  <si>
    <t>OB as on 01.04.2019</t>
  </si>
  <si>
    <t>Lifting upto 31.03.2020</t>
  </si>
  <si>
    <t>3.5) District-wise Foodgrains availability  as on 31.03.2020 (Source data: Table AT-6 &amp; 6A of AWP&amp;B 2020-21)</t>
  </si>
  <si>
    <t>3.7)  District-wise Utilisation of foodgrains (Source data: Table AT-6 &amp; 6A of AWP&amp;B 2020-21)</t>
  </si>
  <si>
    <t>3.9)  Payment of cost of foodgrain to FCI  (Source data: Table AT-6B of AWP&amp;B 2020-21)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</si>
  <si>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</si>
  <si>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  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</si>
  <si>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</si>
  <si>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</t>
  </si>
  <si>
    <t>OB as on 01.4.19</t>
  </si>
  <si>
    <t>4.3)  District-wise Cooking Cost availability (Source data: Table AT-7 &amp; 7A of AWP&amp;B 2020-21)</t>
  </si>
  <si>
    <t xml:space="preserve">Opening Balance as on 01.04.2019                                                         </t>
  </si>
  <si>
    <t>4.5)  District-wise Utilisation of Cooking cost (Source data: Table AT-7 &amp; 7A of AWP&amp;B 2020-21)</t>
  </si>
  <si>
    <t>(Refer table AT_8 and AT-8A, AWP&amp;B, 2020-21)</t>
  </si>
  <si>
    <t>Opening Balance as on 01.04.2019</t>
  </si>
  <si>
    <t>(Refer table AT_8 and AT-8A , AWP&amp;B, 2020-21)</t>
  </si>
  <si>
    <t>Unspent balance as on 31.03.2020</t>
  </si>
  <si>
    <t>7.2) Utilisation of MME during 2019-20 (Source data: Table AT-10 of AWP&amp;B 2020-21)</t>
  </si>
  <si>
    <t>(As on 31.03.2020)</t>
  </si>
  <si>
    <t>8.2) Utilisation of TA during 2019-20 (Source data: Table AT-9 of AWP&amp;B 2020-21)</t>
  </si>
  <si>
    <t>Releases for Kitchen sheds by GoI as on 31.3.2020</t>
  </si>
  <si>
    <t>Cosntructed upto 31.03.2020</t>
  </si>
  <si>
    <t>10.2) Achievement ( under MDM Funds) (Source data: Table AT-11 of AWP&amp;B 2020-21)</t>
  </si>
  <si>
    <t xml:space="preserve"> 3.2) District-wise opening balance as on 1.4.2019 (Source data: Table AT-6 &amp; 6A of AWP&amp;B 2020-21)</t>
  </si>
  <si>
    <t>*</t>
  </si>
  <si>
    <t xml:space="preserve">Procured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</si>
</sst>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sz val="8"/>
      <name val="Verdana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2"/>
      <name val="Times New Roman"/>
      <family val="1"/>
    </font>
    <font>
      <b/>
      <sz val="18"/>
      <color indexed="11"/>
      <name val="Times New Roman"/>
      <family val="1"/>
    </font>
    <font>
      <b/>
      <sz val="2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8"/>
      <color rgb="FF0000FF"/>
      <name val="Times New Roman"/>
      <family val="1"/>
    </font>
    <font>
      <b/>
      <sz val="18"/>
      <color rgb="FF00CC00"/>
      <name val="Times New Roman"/>
      <family val="1"/>
    </font>
    <font>
      <b/>
      <sz val="20"/>
      <color rgb="FF3333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E9E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4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/>
    </xf>
    <xf numFmtId="2" fontId="21" fillId="34" borderId="10" xfId="0" applyNumberFormat="1" applyFont="1" applyFill="1" applyBorder="1" applyAlignment="1">
      <alignment/>
    </xf>
    <xf numFmtId="9" fontId="21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21" fillId="34" borderId="10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21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9" fontId="21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/>
    </xf>
    <xf numFmtId="9" fontId="3" fillId="34" borderId="10" xfId="129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9" fontId="2" fillId="34" borderId="10" xfId="129" applyFont="1" applyFill="1" applyBorder="1" applyAlignment="1">
      <alignment/>
    </xf>
    <xf numFmtId="1" fontId="3" fillId="34" borderId="16" xfId="0" applyNumberFormat="1" applyFont="1" applyFill="1" applyBorder="1" applyAlignment="1">
      <alignment horizontal="right"/>
    </xf>
    <xf numFmtId="1" fontId="3" fillId="34" borderId="16" xfId="109" applyNumberFormat="1" applyFont="1" applyFill="1" applyBorder="1" applyAlignment="1">
      <alignment horizontal="right"/>
      <protection/>
    </xf>
    <xf numFmtId="9" fontId="3" fillId="34" borderId="10" xfId="129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15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9" fontId="0" fillId="34" borderId="10" xfId="129" applyFont="1" applyFill="1" applyBorder="1" applyAlignment="1">
      <alignment horizontal="center" vertical="center" wrapText="1"/>
    </xf>
    <xf numFmtId="9" fontId="0" fillId="34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6" fillId="34" borderId="0" xfId="0" applyFont="1" applyFill="1" applyBorder="1" applyAlignment="1">
      <alignment horizontal="left" vertical="center"/>
    </xf>
    <xf numFmtId="0" fontId="16" fillId="34" borderId="17" xfId="109" applyFont="1" applyFill="1" applyBorder="1">
      <alignment/>
      <protection/>
    </xf>
    <xf numFmtId="0" fontId="17" fillId="34" borderId="0" xfId="109" applyFont="1" applyFill="1" applyBorder="1">
      <alignment/>
      <protection/>
    </xf>
    <xf numFmtId="0" fontId="17" fillId="34" borderId="18" xfId="109" applyFont="1" applyFill="1" applyBorder="1">
      <alignment/>
      <protection/>
    </xf>
    <xf numFmtId="0" fontId="17" fillId="34" borderId="10" xfId="109" applyFont="1" applyFill="1" applyBorder="1">
      <alignment/>
      <protection/>
    </xf>
    <xf numFmtId="9" fontId="16" fillId="34" borderId="10" xfId="131" applyFont="1" applyFill="1" applyBorder="1" applyAlignment="1">
      <alignment/>
    </xf>
    <xf numFmtId="0" fontId="17" fillId="34" borderId="17" xfId="109" applyFont="1" applyFill="1" applyBorder="1">
      <alignment/>
      <protection/>
    </xf>
    <xf numFmtId="0" fontId="19" fillId="34" borderId="10" xfId="109" applyFont="1" applyFill="1" applyBorder="1" applyAlignment="1">
      <alignment horizontal="center"/>
      <protection/>
    </xf>
    <xf numFmtId="0" fontId="19" fillId="34" borderId="0" xfId="109" applyFont="1" applyFill="1" applyBorder="1">
      <alignment/>
      <protection/>
    </xf>
    <xf numFmtId="0" fontId="19" fillId="34" borderId="18" xfId="109" applyFont="1" applyFill="1" applyBorder="1">
      <alignment/>
      <protection/>
    </xf>
    <xf numFmtId="9" fontId="17" fillId="34" borderId="10" xfId="131" applyFont="1" applyFill="1" applyBorder="1" applyAlignment="1">
      <alignment vertical="center"/>
    </xf>
    <xf numFmtId="0" fontId="19" fillId="34" borderId="17" xfId="109" applyFont="1" applyFill="1" applyBorder="1" applyAlignment="1">
      <alignment horizontal="left"/>
      <protection/>
    </xf>
    <xf numFmtId="0" fontId="16" fillId="34" borderId="0" xfId="109" applyFont="1" applyFill="1" applyBorder="1" applyAlignment="1">
      <alignment horizontal="right"/>
      <protection/>
    </xf>
    <xf numFmtId="2" fontId="20" fillId="34" borderId="0" xfId="109" applyNumberFormat="1" applyFont="1" applyFill="1" applyBorder="1" applyAlignment="1">
      <alignment horizontal="center" vertical="top" wrapText="1"/>
      <protection/>
    </xf>
    <xf numFmtId="9" fontId="20" fillId="34" borderId="0" xfId="131" applyFont="1" applyFill="1" applyBorder="1" applyAlignment="1">
      <alignment horizontal="center" vertical="top" wrapText="1"/>
    </xf>
    <xf numFmtId="2" fontId="16" fillId="34" borderId="0" xfId="109" applyNumberFormat="1" applyFont="1" applyFill="1" applyBorder="1" applyAlignment="1">
      <alignment vertical="center"/>
      <protection/>
    </xf>
    <xf numFmtId="9" fontId="16" fillId="34" borderId="0" xfId="131" applyFont="1" applyFill="1" applyBorder="1" applyAlignment="1">
      <alignment vertical="center"/>
    </xf>
    <xf numFmtId="0" fontId="18" fillId="34" borderId="17" xfId="109" applyFont="1" applyFill="1" applyBorder="1">
      <alignment/>
      <protection/>
    </xf>
    <xf numFmtId="0" fontId="17" fillId="34" borderId="10" xfId="109" applyFont="1" applyFill="1" applyBorder="1" applyAlignment="1">
      <alignment horizontal="left"/>
      <protection/>
    </xf>
    <xf numFmtId="0" fontId="17" fillId="0" borderId="0" xfId="109" applyFont="1" applyBorder="1">
      <alignment/>
      <protection/>
    </xf>
    <xf numFmtId="0" fontId="17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9" fontId="3" fillId="34" borderId="0" xfId="129" applyFont="1" applyFill="1" applyAlignment="1">
      <alignment/>
    </xf>
    <xf numFmtId="0" fontId="2" fillId="34" borderId="0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center" wrapText="1"/>
    </xf>
    <xf numFmtId="2" fontId="3" fillId="34" borderId="0" xfId="129" applyNumberFormat="1" applyFont="1" applyFill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17" fillId="34" borderId="10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9" fontId="21" fillId="34" borderId="10" xfId="129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68" fillId="0" borderId="0" xfId="0" applyFont="1" applyAlignment="1">
      <alignment/>
    </xf>
    <xf numFmtId="0" fontId="22" fillId="0" borderId="10" xfId="11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17" fillId="34" borderId="10" xfId="109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9" fontId="2" fillId="34" borderId="10" xfId="129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21" fillId="0" borderId="10" xfId="0" applyFont="1" applyBorder="1" applyAlignment="1">
      <alignment/>
    </xf>
    <xf numFmtId="9" fontId="0" fillId="34" borderId="10" xfId="129" applyFont="1" applyFill="1" applyBorder="1" applyAlignment="1">
      <alignment horizontal="center" vertical="center" wrapText="1"/>
    </xf>
    <xf numFmtId="0" fontId="17" fillId="34" borderId="22" xfId="109" applyFont="1" applyFill="1" applyBorder="1" applyAlignment="1">
      <alignment horizontal="center"/>
      <protection/>
    </xf>
    <xf numFmtId="0" fontId="17" fillId="34" borderId="16" xfId="109" applyFont="1" applyFill="1" applyBorder="1" applyAlignment="1">
      <alignment horizontal="center"/>
      <protection/>
    </xf>
    <xf numFmtId="0" fontId="17" fillId="34" borderId="10" xfId="109" applyFont="1" applyFill="1" applyBorder="1" applyAlignment="1">
      <alignment horizontal="center"/>
      <protection/>
    </xf>
    <xf numFmtId="0" fontId="17" fillId="34" borderId="10" xfId="109" applyFont="1" applyFill="1" applyBorder="1" applyAlignment="1">
      <alignment horizontal="center" vertical="top" wrapText="1"/>
      <protection/>
    </xf>
    <xf numFmtId="0" fontId="2" fillId="34" borderId="10" xfId="0" applyFont="1" applyFill="1" applyBorder="1" applyAlignment="1">
      <alignment horizontal="right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/>
    </xf>
    <xf numFmtId="0" fontId="17" fillId="34" borderId="24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17" fillId="34" borderId="10" xfId="109" applyNumberFormat="1" applyFont="1" applyFill="1" applyBorder="1" applyAlignment="1">
      <alignment horizontal="right"/>
      <protection/>
    </xf>
    <xf numFmtId="2" fontId="17" fillId="34" borderId="10" xfId="109" applyNumberFormat="1" applyFont="1" applyFill="1" applyBorder="1" applyAlignment="1">
      <alignment horizontal="right"/>
      <protection/>
    </xf>
    <xf numFmtId="9" fontId="17" fillId="34" borderId="10" xfId="131" applyFont="1" applyFill="1" applyBorder="1" applyAlignment="1">
      <alignment/>
    </xf>
    <xf numFmtId="0" fontId="17" fillId="34" borderId="22" xfId="109" applyFont="1" applyFill="1" applyBorder="1" applyAlignment="1">
      <alignment horizontal="center"/>
      <protection/>
    </xf>
    <xf numFmtId="0" fontId="17" fillId="34" borderId="16" xfId="109" applyFont="1" applyFill="1" applyBorder="1" applyAlignment="1">
      <alignment horizontal="center"/>
      <protection/>
    </xf>
    <xf numFmtId="0" fontId="17" fillId="34" borderId="10" xfId="109" applyFont="1" applyFill="1" applyBorder="1" applyAlignment="1">
      <alignment horizontal="center"/>
      <protection/>
    </xf>
    <xf numFmtId="0" fontId="17" fillId="34" borderId="10" xfId="109" applyFont="1" applyFill="1" applyBorder="1" applyAlignment="1">
      <alignment horizontal="center" vertical="top" wrapText="1"/>
      <protection/>
    </xf>
    <xf numFmtId="9" fontId="2" fillId="34" borderId="10" xfId="0" applyNumberFormat="1" applyFont="1" applyFill="1" applyBorder="1" applyAlignment="1">
      <alignment horizontal="center" vertical="center" wrapText="1"/>
    </xf>
    <xf numFmtId="9" fontId="3" fillId="34" borderId="0" xfId="129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horizontal="center" vertical="top" wrapText="1"/>
    </xf>
    <xf numFmtId="9" fontId="13" fillId="34" borderId="0" xfId="129" applyFont="1" applyFill="1" applyBorder="1" applyAlignment="1">
      <alignment horizontal="center" vertical="top" wrapText="1"/>
    </xf>
    <xf numFmtId="2" fontId="2" fillId="34" borderId="0" xfId="0" applyNumberFormat="1" applyFont="1" applyFill="1" applyBorder="1" applyAlignment="1">
      <alignment vertical="center"/>
    </xf>
    <xf numFmtId="9" fontId="2" fillId="34" borderId="0" xfId="129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/>
    </xf>
    <xf numFmtId="9" fontId="0" fillId="34" borderId="10" xfId="129" applyFont="1" applyFill="1" applyBorder="1" applyAlignment="1">
      <alignment horizontal="center" vertical="center" wrapText="1"/>
    </xf>
    <xf numFmtId="0" fontId="5" fillId="34" borderId="0" xfId="109" applyFont="1" applyFill="1">
      <alignment/>
      <protection/>
    </xf>
    <xf numFmtId="0" fontId="4" fillId="34" borderId="0" xfId="109" applyFont="1" applyFill="1">
      <alignment/>
      <protection/>
    </xf>
    <xf numFmtId="0" fontId="5" fillId="34" borderId="0" xfId="109" applyFont="1" applyFill="1" applyBorder="1" applyAlignment="1">
      <alignment horizontal="center" wrapText="1"/>
      <protection/>
    </xf>
    <xf numFmtId="2" fontId="5" fillId="34" borderId="0" xfId="109" applyNumberFormat="1" applyFont="1" applyFill="1" applyBorder="1" applyAlignment="1">
      <alignment wrapText="1"/>
      <protection/>
    </xf>
    <xf numFmtId="0" fontId="14" fillId="34" borderId="10" xfId="109" applyFont="1" applyFill="1" applyBorder="1" applyAlignment="1">
      <alignment horizontal="center" wrapText="1"/>
      <protection/>
    </xf>
    <xf numFmtId="0" fontId="14" fillId="34" borderId="0" xfId="109" applyFont="1" applyFill="1" applyBorder="1" applyAlignment="1">
      <alignment horizontal="center" wrapText="1"/>
      <protection/>
    </xf>
    <xf numFmtId="9" fontId="0" fillId="34" borderId="0" xfId="129" applyFont="1" applyFill="1" applyBorder="1" applyAlignment="1">
      <alignment/>
    </xf>
    <xf numFmtId="1" fontId="21" fillId="34" borderId="10" xfId="0" applyNumberFormat="1" applyFont="1" applyFill="1" applyBorder="1" applyAlignment="1">
      <alignment/>
    </xf>
    <xf numFmtId="9" fontId="21" fillId="34" borderId="0" xfId="129" applyFont="1" applyFill="1" applyBorder="1" applyAlignment="1">
      <alignment/>
    </xf>
    <xf numFmtId="9" fontId="2" fillId="34" borderId="0" xfId="129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center" wrapText="1"/>
    </xf>
    <xf numFmtId="2" fontId="21" fillId="34" borderId="0" xfId="0" applyNumberFormat="1" applyFont="1" applyFill="1" applyBorder="1" applyAlignment="1">
      <alignment/>
    </xf>
    <xf numFmtId="2" fontId="3" fillId="0" borderId="10" xfId="129" applyNumberFormat="1" applyFont="1" applyBorder="1" applyAlignment="1">
      <alignment horizontal="right" vertical="center" wrapText="1"/>
    </xf>
    <xf numFmtId="2" fontId="2" fillId="0" borderId="10" xfId="129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9" fontId="17" fillId="34" borderId="10" xfId="129" applyFont="1" applyFill="1" applyBorder="1" applyAlignment="1">
      <alignment/>
    </xf>
    <xf numFmtId="2" fontId="3" fillId="34" borderId="10" xfId="0" applyNumberFormat="1" applyFont="1" applyFill="1" applyBorder="1" applyAlignment="1">
      <alignment vertical="center"/>
    </xf>
    <xf numFmtId="9" fontId="2" fillId="34" borderId="10" xfId="129" applyFont="1" applyFill="1" applyBorder="1" applyAlignment="1" quotePrefix="1">
      <alignment horizontal="center" vertical="center"/>
    </xf>
    <xf numFmtId="9" fontId="2" fillId="34" borderId="10" xfId="129" applyFont="1" applyFill="1" applyBorder="1" applyAlignment="1">
      <alignment horizontal="center" vertical="center"/>
    </xf>
    <xf numFmtId="9" fontId="0" fillId="34" borderId="10" xfId="129" applyFont="1" applyFill="1" applyBorder="1" applyAlignment="1">
      <alignment/>
    </xf>
    <xf numFmtId="9" fontId="21" fillId="34" borderId="10" xfId="129" applyFont="1" applyFill="1" applyBorder="1" applyAlignment="1">
      <alignment/>
    </xf>
    <xf numFmtId="9" fontId="3" fillId="34" borderId="10" xfId="129" applyFont="1" applyFill="1" applyBorder="1" applyAlignment="1">
      <alignment horizontal="center"/>
    </xf>
    <xf numFmtId="9" fontId="3" fillId="34" borderId="10" xfId="129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9" fontId="0" fillId="34" borderId="10" xfId="129" applyFont="1" applyFill="1" applyBorder="1" applyAlignment="1">
      <alignment horizontal="right" vertical="center" wrapText="1"/>
    </xf>
    <xf numFmtId="9" fontId="21" fillId="34" borderId="10" xfId="129" applyFont="1" applyFill="1" applyBorder="1" applyAlignment="1">
      <alignment horizontal="right" vertical="center" wrapText="1"/>
    </xf>
    <xf numFmtId="9" fontId="3" fillId="34" borderId="10" xfId="129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1" fillId="0" borderId="10" xfId="113" applyNumberFormat="1" applyFont="1" applyBorder="1" applyAlignment="1">
      <alignment vertical="center"/>
      <protection/>
    </xf>
    <xf numFmtId="9" fontId="2" fillId="0" borderId="10" xfId="129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9" fontId="3" fillId="34" borderId="10" xfId="129" applyFont="1" applyFill="1" applyBorder="1" applyAlignment="1">
      <alignment horizontal="right" vertical="center"/>
    </xf>
    <xf numFmtId="2" fontId="4" fillId="35" borderId="10" xfId="109" applyNumberFormat="1" applyFont="1" applyFill="1" applyBorder="1" applyAlignment="1">
      <alignment horizontal="center" vertical="center"/>
      <protection/>
    </xf>
    <xf numFmtId="9" fontId="2" fillId="35" borderId="10" xfId="129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23" xfId="0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63" fillId="0" borderId="25" xfId="0" applyFont="1" applyBorder="1" applyAlignment="1">
      <alignment horizontal="right" wrapText="1"/>
    </xf>
    <xf numFmtId="0" fontId="63" fillId="0" borderId="26" xfId="0" applyFont="1" applyBorder="1" applyAlignment="1">
      <alignment horizontal="right" wrapText="1"/>
    </xf>
    <xf numFmtId="0" fontId="69" fillId="0" borderId="27" xfId="0" applyFont="1" applyBorder="1" applyAlignment="1">
      <alignment horizontal="center" vertical="top" wrapText="1"/>
    </xf>
    <xf numFmtId="0" fontId="69" fillId="0" borderId="28" xfId="0" applyFont="1" applyBorder="1" applyAlignment="1">
      <alignment horizontal="center" vertical="top" wrapText="1"/>
    </xf>
    <xf numFmtId="0" fontId="70" fillId="0" borderId="29" xfId="0" applyFont="1" applyBorder="1" applyAlignment="1">
      <alignment horizontal="center" wrapText="1"/>
    </xf>
    <xf numFmtId="0" fontId="70" fillId="0" borderId="30" xfId="0" applyFont="1" applyBorder="1" applyAlignment="1">
      <alignment horizontal="center" wrapText="1"/>
    </xf>
    <xf numFmtId="0" fontId="17" fillId="34" borderId="10" xfId="109" applyFont="1" applyFill="1" applyBorder="1" applyAlignment="1">
      <alignment horizontal="center" vertical="top" wrapText="1"/>
      <protection/>
    </xf>
    <xf numFmtId="0" fontId="17" fillId="34" borderId="22" xfId="109" applyFont="1" applyFill="1" applyBorder="1" applyAlignment="1">
      <alignment horizontal="center" vertical="top" wrapText="1"/>
      <protection/>
    </xf>
    <xf numFmtId="0" fontId="17" fillId="34" borderId="16" xfId="109" applyFont="1" applyFill="1" applyBorder="1" applyAlignment="1">
      <alignment horizontal="center" vertical="top" wrapText="1"/>
      <protection/>
    </xf>
    <xf numFmtId="0" fontId="17" fillId="34" borderId="15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15" xfId="109" applyFont="1" applyFill="1" applyBorder="1" applyAlignment="1">
      <alignment horizontal="center" vertical="center"/>
      <protection/>
    </xf>
    <xf numFmtId="0" fontId="17" fillId="34" borderId="31" xfId="109" applyFont="1" applyFill="1" applyBorder="1" applyAlignment="1">
      <alignment horizontal="center" vertical="center"/>
      <protection/>
    </xf>
    <xf numFmtId="0" fontId="17" fillId="34" borderId="22" xfId="109" applyFont="1" applyFill="1" applyBorder="1" applyAlignment="1">
      <alignment horizontal="center"/>
      <protection/>
    </xf>
    <xf numFmtId="0" fontId="17" fillId="34" borderId="16" xfId="109" applyFont="1" applyFill="1" applyBorder="1" applyAlignment="1">
      <alignment horizontal="center"/>
      <protection/>
    </xf>
    <xf numFmtId="0" fontId="17" fillId="34" borderId="10" xfId="109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16" fillId="34" borderId="32" xfId="0" applyFont="1" applyFill="1" applyBorder="1" applyAlignment="1">
      <alignment horizontal="left" wrapText="1"/>
    </xf>
    <xf numFmtId="0" fontId="16" fillId="34" borderId="33" xfId="0" applyFont="1" applyFill="1" applyBorder="1" applyAlignment="1">
      <alignment horizontal="left" wrapText="1"/>
    </xf>
    <xf numFmtId="0" fontId="16" fillId="34" borderId="34" xfId="0" applyFont="1" applyFill="1" applyBorder="1" applyAlignment="1">
      <alignment horizontal="left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3" fillId="36" borderId="2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1" fillId="37" borderId="25" xfId="0" applyFont="1" applyFill="1" applyBorder="1" applyAlignment="1">
      <alignment horizontal="center" vertical="center" wrapText="1" readingOrder="1"/>
    </xf>
    <xf numFmtId="0" fontId="72" fillId="37" borderId="25" xfId="0" applyFont="1" applyFill="1" applyBorder="1" applyAlignment="1">
      <alignment horizontal="center" wrapText="1" readingOrder="1"/>
    </xf>
    <xf numFmtId="0" fontId="73" fillId="38" borderId="40" xfId="0" applyFont="1" applyFill="1" applyBorder="1" applyAlignment="1">
      <alignment horizontal="center" wrapText="1" readingOrder="1"/>
    </xf>
    <xf numFmtId="2" fontId="0" fillId="0" borderId="0" xfId="0" applyNumberForma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486</xdr:row>
      <xdr:rowOff>0</xdr:rowOff>
    </xdr:from>
    <xdr:to>
      <xdr:col>6</xdr:col>
      <xdr:colOff>542925</xdr:colOff>
      <xdr:row>486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781675" y="869061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486</xdr:row>
      <xdr:rowOff>0</xdr:rowOff>
    </xdr:from>
    <xdr:to>
      <xdr:col>3</xdr:col>
      <xdr:colOff>314325</xdr:colOff>
      <xdr:row>486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71800" y="869061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486</xdr:row>
      <xdr:rowOff>0</xdr:rowOff>
    </xdr:from>
    <xdr:to>
      <xdr:col>5</xdr:col>
      <xdr:colOff>304800</xdr:colOff>
      <xdr:row>486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410200" y="869061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8"/>
  <sheetViews>
    <sheetView tabSelected="1" view="pageBreakPreview" zoomScale="80" zoomScaleNormal="106" zoomScaleSheetLayoutView="80" zoomScalePageLayoutView="0" workbookViewId="0" topLeftCell="A246">
      <selection activeCell="C19" sqref="C19"/>
    </sheetView>
  </sheetViews>
  <sheetFormatPr defaultColWidth="9.140625" defaultRowHeight="12.75"/>
  <cols>
    <col min="1" max="1" width="11.28125" style="10" customWidth="1"/>
    <col min="2" max="2" width="23.8515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8.8515625" style="10" customWidth="1"/>
    <col min="9" max="10" width="9.140625" style="10" customWidth="1"/>
    <col min="11" max="11" width="9.421875" style="10" bestFit="1" customWidth="1"/>
    <col min="12" max="17" width="9.140625" style="10" customWidth="1"/>
    <col min="18" max="18" width="10.28125" style="10" bestFit="1" customWidth="1"/>
    <col min="19" max="16384" width="9.140625" style="10" customWidth="1"/>
  </cols>
  <sheetData>
    <row r="1" spans="1:16" ht="14.25">
      <c r="A1" s="360" t="s">
        <v>0</v>
      </c>
      <c r="B1" s="361"/>
      <c r="C1" s="361"/>
      <c r="D1" s="361"/>
      <c r="E1" s="361"/>
      <c r="F1" s="361"/>
      <c r="G1" s="361"/>
      <c r="H1" s="362"/>
      <c r="P1" s="10" t="s">
        <v>260</v>
      </c>
    </row>
    <row r="2" spans="1:8" ht="14.25">
      <c r="A2" s="363" t="s">
        <v>1</v>
      </c>
      <c r="B2" s="364"/>
      <c r="C2" s="364"/>
      <c r="D2" s="364"/>
      <c r="E2" s="364"/>
      <c r="F2" s="364"/>
      <c r="G2" s="364"/>
      <c r="H2" s="365"/>
    </row>
    <row r="3" spans="1:8" ht="14.25">
      <c r="A3" s="363" t="s">
        <v>202</v>
      </c>
      <c r="B3" s="364"/>
      <c r="C3" s="364"/>
      <c r="D3" s="364"/>
      <c r="E3" s="364"/>
      <c r="F3" s="364"/>
      <c r="G3" s="364"/>
      <c r="H3" s="365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8">
      <c r="A5" s="366" t="s">
        <v>194</v>
      </c>
      <c r="B5" s="367"/>
      <c r="C5" s="367"/>
      <c r="D5" s="367"/>
      <c r="E5" s="367"/>
      <c r="F5" s="367"/>
      <c r="G5" s="367"/>
      <c r="H5" s="368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69" t="s">
        <v>2</v>
      </c>
      <c r="B7" s="369"/>
      <c r="C7" s="369"/>
      <c r="D7" s="369"/>
      <c r="E7" s="369"/>
      <c r="F7" s="369"/>
      <c r="G7" s="369"/>
      <c r="H7" s="369"/>
    </row>
    <row r="8" ht="4.5" customHeight="1"/>
    <row r="9" spans="1:8" ht="14.25">
      <c r="A9" s="369" t="s">
        <v>205</v>
      </c>
      <c r="B9" s="369"/>
      <c r="C9" s="369"/>
      <c r="D9" s="369"/>
      <c r="E9" s="369"/>
      <c r="F9" s="369"/>
      <c r="G9" s="369"/>
      <c r="H9" s="369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49" t="s">
        <v>4</v>
      </c>
      <c r="B13" s="349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206</v>
      </c>
      <c r="C15" s="16" t="s">
        <v>207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42">
        <v>7887562</v>
      </c>
      <c r="C16" s="176">
        <v>7190352</v>
      </c>
      <c r="D16" s="186">
        <f>C16-B16</f>
        <v>-697210</v>
      </c>
      <c r="E16" s="21">
        <f>D16/B16</f>
        <v>-0.08839359994888155</v>
      </c>
    </row>
    <row r="17" spans="1:8" ht="19.5" customHeight="1">
      <c r="A17" s="19" t="s">
        <v>9</v>
      </c>
      <c r="B17" s="242">
        <v>3506521</v>
      </c>
      <c r="C17" s="177">
        <v>3561765</v>
      </c>
      <c r="D17" s="186">
        <f>C17-B17</f>
        <v>55244</v>
      </c>
      <c r="E17" s="21">
        <f>D17/B17</f>
        <v>0.01575464684226902</v>
      </c>
      <c r="F17" s="11"/>
      <c r="G17" s="13"/>
      <c r="H17" s="13"/>
    </row>
    <row r="18" spans="1:8" ht="14.25">
      <c r="A18" s="19" t="s">
        <v>120</v>
      </c>
      <c r="B18" s="242">
        <v>0</v>
      </c>
      <c r="C18" s="177">
        <v>0</v>
      </c>
      <c r="D18" s="186">
        <v>0</v>
      </c>
      <c r="E18" s="21">
        <v>0</v>
      </c>
      <c r="F18" s="11"/>
      <c r="G18" s="13"/>
      <c r="H18" s="13"/>
    </row>
    <row r="19" spans="1:8" ht="14.25">
      <c r="A19" s="19" t="s">
        <v>10</v>
      </c>
      <c r="B19" s="243">
        <f>SUM(B16:B18)</f>
        <v>11394083</v>
      </c>
      <c r="C19" s="155">
        <f>SUM(C16:C18)</f>
        <v>10752117</v>
      </c>
      <c r="D19" s="155">
        <f>C19-B19</f>
        <v>-641966</v>
      </c>
      <c r="E19" s="21">
        <f>D19/B19</f>
        <v>-0.056342050518677106</v>
      </c>
      <c r="G19" s="120" t="s">
        <v>12</v>
      </c>
      <c r="H19" s="10" t="s">
        <v>12</v>
      </c>
    </row>
    <row r="20" spans="7:8" ht="13.5" customHeight="1">
      <c r="G20" s="31"/>
      <c r="H20" s="31"/>
    </row>
    <row r="21" spans="1:7" ht="15.75" customHeight="1">
      <c r="A21" s="349" t="s">
        <v>11</v>
      </c>
      <c r="B21" s="349"/>
      <c r="C21" s="349"/>
      <c r="D21" s="349"/>
      <c r="G21" s="10" t="s">
        <v>12</v>
      </c>
    </row>
    <row r="22" spans="1:4" ht="13.5" customHeight="1">
      <c r="A22" s="22"/>
      <c r="B22" s="22"/>
      <c r="C22" s="22"/>
      <c r="D22" s="22"/>
    </row>
    <row r="23" spans="1:5" ht="15" customHeight="1">
      <c r="A23" s="23" t="s">
        <v>13</v>
      </c>
      <c r="B23" s="24">
        <v>245</v>
      </c>
      <c r="C23" s="24">
        <v>202</v>
      </c>
      <c r="D23" s="20">
        <f>C23-B23</f>
        <v>-43</v>
      </c>
      <c r="E23" s="21">
        <f>D23/B23</f>
        <v>-0.17551020408163265</v>
      </c>
    </row>
    <row r="24" spans="1:7" ht="15" customHeight="1">
      <c r="A24" s="23" t="s">
        <v>14</v>
      </c>
      <c r="B24" s="24">
        <v>245</v>
      </c>
      <c r="C24" s="24">
        <v>206</v>
      </c>
      <c r="D24" s="20">
        <f>C24-B24</f>
        <v>-39</v>
      </c>
      <c r="E24" s="21">
        <f>D24/B24</f>
        <v>-0.15918367346938775</v>
      </c>
      <c r="G24" s="10">
        <f>C24/B24*100</f>
        <v>84.08163265306122</v>
      </c>
    </row>
    <row r="25" spans="1:5" ht="15" customHeight="1">
      <c r="A25" s="23" t="s">
        <v>120</v>
      </c>
      <c r="B25" s="24">
        <v>0</v>
      </c>
      <c r="C25" s="24">
        <v>0</v>
      </c>
      <c r="D25" s="20">
        <f>C25-B25</f>
        <v>0</v>
      </c>
      <c r="E25" s="321">
        <v>0</v>
      </c>
    </row>
    <row r="26" spans="1:5" ht="15" customHeight="1">
      <c r="A26" s="349"/>
      <c r="B26" s="349"/>
      <c r="C26" s="349"/>
      <c r="D26" s="349"/>
      <c r="E26" s="27"/>
    </row>
    <row r="27" spans="1:5" ht="20.25" customHeight="1">
      <c r="A27" s="351" t="s">
        <v>208</v>
      </c>
      <c r="B27" s="351"/>
      <c r="C27" s="351"/>
      <c r="D27" s="351"/>
      <c r="E27" s="351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1" t="s">
        <v>7</v>
      </c>
      <c r="G28" s="10" t="s">
        <v>12</v>
      </c>
    </row>
    <row r="29" spans="1:8" ht="14.25">
      <c r="A29" s="19" t="s">
        <v>13</v>
      </c>
      <c r="B29" s="244">
        <f>B16*B23</f>
        <v>1932452690</v>
      </c>
      <c r="C29" s="24">
        <v>1452451181.045</v>
      </c>
      <c r="D29" s="20">
        <f>C29-B29</f>
        <v>-480001508.9549999</v>
      </c>
      <c r="E29" s="21">
        <f>D29/B29</f>
        <v>-0.24838978539495316</v>
      </c>
      <c r="G29" s="10" t="s">
        <v>12</v>
      </c>
      <c r="H29" s="10" t="s">
        <v>12</v>
      </c>
    </row>
    <row r="30" spans="1:8" ht="14.25">
      <c r="A30" s="19" t="s">
        <v>18</v>
      </c>
      <c r="B30" s="244">
        <f>B17*B24</f>
        <v>859097645</v>
      </c>
      <c r="C30" s="24">
        <v>733723604</v>
      </c>
      <c r="D30" s="20">
        <f>C30-B30</f>
        <v>-125374041</v>
      </c>
      <c r="E30" s="21">
        <f>D30/B30</f>
        <v>-0.14593689288951547</v>
      </c>
      <c r="G30" s="10" t="s">
        <v>12</v>
      </c>
      <c r="H30" s="10" t="s">
        <v>12</v>
      </c>
    </row>
    <row r="31" spans="1:7" ht="14.25">
      <c r="A31" s="19" t="s">
        <v>120</v>
      </c>
      <c r="B31" s="244">
        <f>B18*B25</f>
        <v>0</v>
      </c>
      <c r="C31" s="24">
        <v>0</v>
      </c>
      <c r="D31" s="20">
        <f>C31-B31</f>
        <v>0</v>
      </c>
      <c r="E31" s="321">
        <v>0</v>
      </c>
      <c r="G31" s="10" t="s">
        <v>12</v>
      </c>
    </row>
    <row r="32" spans="1:7" ht="17.25" customHeight="1">
      <c r="A32" s="19" t="s">
        <v>10</v>
      </c>
      <c r="B32" s="244">
        <f>SUM(B29:B31)</f>
        <v>2791550335</v>
      </c>
      <c r="C32" s="24">
        <f>SUM(C29:C31)</f>
        <v>2186174785.045</v>
      </c>
      <c r="D32" s="20">
        <f>C32-B32</f>
        <v>-605375549.9549999</v>
      </c>
      <c r="E32" s="21">
        <f>D32/B32</f>
        <v>-0.21685998004940144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49" t="s">
        <v>19</v>
      </c>
      <c r="B34" s="349"/>
      <c r="C34" s="349"/>
      <c r="D34" s="32"/>
      <c r="E34" s="33"/>
      <c r="G34" s="31"/>
    </row>
    <row r="35" spans="1:7" ht="18" customHeight="1">
      <c r="A35" s="349" t="s">
        <v>222</v>
      </c>
      <c r="B35" s="349"/>
      <c r="C35" s="349"/>
      <c r="D35" s="349"/>
      <c r="E35" s="349"/>
      <c r="F35" s="349"/>
      <c r="G35" s="349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65">
        <v>1</v>
      </c>
      <c r="B38" s="247" t="s">
        <v>157</v>
      </c>
      <c r="C38" s="248">
        <v>1985</v>
      </c>
      <c r="D38" s="248">
        <v>1985</v>
      </c>
      <c r="E38" s="165">
        <f>C38-D38</f>
        <v>0</v>
      </c>
      <c r="F38" s="178">
        <f>E38/C38</f>
        <v>0</v>
      </c>
      <c r="G38" s="31"/>
    </row>
    <row r="39" spans="1:7" ht="12.75" customHeight="1">
      <c r="A39" s="165">
        <v>2</v>
      </c>
      <c r="B39" s="247" t="s">
        <v>158</v>
      </c>
      <c r="C39" s="248">
        <v>1170</v>
      </c>
      <c r="D39" s="248">
        <v>1170</v>
      </c>
      <c r="E39" s="165">
        <f aca="true" t="shared" si="0" ref="E39:E76">C39-D39</f>
        <v>0</v>
      </c>
      <c r="F39" s="178">
        <f aca="true" t="shared" si="1" ref="F39:F76">E39/C39</f>
        <v>0</v>
      </c>
      <c r="G39" s="31"/>
    </row>
    <row r="40" spans="1:7" ht="12.75" customHeight="1">
      <c r="A40" s="165">
        <v>3</v>
      </c>
      <c r="B40" s="247" t="s">
        <v>159</v>
      </c>
      <c r="C40" s="248">
        <v>1070</v>
      </c>
      <c r="D40" s="248">
        <v>1070</v>
      </c>
      <c r="E40" s="165">
        <f t="shared" si="0"/>
        <v>0</v>
      </c>
      <c r="F40" s="178">
        <f t="shared" si="1"/>
        <v>0</v>
      </c>
      <c r="G40" s="31"/>
    </row>
    <row r="41" spans="1:7" ht="12.75" customHeight="1">
      <c r="A41" s="165">
        <v>4</v>
      </c>
      <c r="B41" s="247" t="s">
        <v>160</v>
      </c>
      <c r="C41" s="248">
        <v>651</v>
      </c>
      <c r="D41" s="248">
        <v>651</v>
      </c>
      <c r="E41" s="165">
        <f t="shared" si="0"/>
        <v>0</v>
      </c>
      <c r="F41" s="178">
        <f t="shared" si="1"/>
        <v>0</v>
      </c>
      <c r="G41" s="31"/>
    </row>
    <row r="42" spans="1:7" ht="12.75" customHeight="1">
      <c r="A42" s="165">
        <v>5</v>
      </c>
      <c r="B42" s="247" t="s">
        <v>161</v>
      </c>
      <c r="C42" s="248">
        <v>1249</v>
      </c>
      <c r="D42" s="248">
        <v>1249</v>
      </c>
      <c r="E42" s="165">
        <f t="shared" si="0"/>
        <v>0</v>
      </c>
      <c r="F42" s="178">
        <f t="shared" si="1"/>
        <v>0</v>
      </c>
      <c r="G42" s="31"/>
    </row>
    <row r="43" spans="1:7" ht="12.75" customHeight="1">
      <c r="A43" s="165">
        <v>6</v>
      </c>
      <c r="B43" s="247" t="s">
        <v>162</v>
      </c>
      <c r="C43" s="248">
        <v>603</v>
      </c>
      <c r="D43" s="248">
        <v>603</v>
      </c>
      <c r="E43" s="165">
        <f t="shared" si="0"/>
        <v>0</v>
      </c>
      <c r="F43" s="178">
        <f t="shared" si="1"/>
        <v>0</v>
      </c>
      <c r="G43" s="31"/>
    </row>
    <row r="44" spans="1:7" ht="12.75" customHeight="1">
      <c r="A44" s="165">
        <v>7</v>
      </c>
      <c r="B44" s="247" t="s">
        <v>163</v>
      </c>
      <c r="C44" s="248">
        <v>1697</v>
      </c>
      <c r="D44" s="248">
        <v>1697</v>
      </c>
      <c r="E44" s="165">
        <f t="shared" si="0"/>
        <v>0</v>
      </c>
      <c r="F44" s="178">
        <f t="shared" si="1"/>
        <v>0</v>
      </c>
      <c r="G44" s="31"/>
    </row>
    <row r="45" spans="1:7" ht="12.75" customHeight="1">
      <c r="A45" s="165">
        <v>8</v>
      </c>
      <c r="B45" s="247" t="s">
        <v>164</v>
      </c>
      <c r="C45" s="248">
        <v>547</v>
      </c>
      <c r="D45" s="248">
        <v>547</v>
      </c>
      <c r="E45" s="165">
        <f t="shared" si="0"/>
        <v>0</v>
      </c>
      <c r="F45" s="178">
        <f t="shared" si="1"/>
        <v>0</v>
      </c>
      <c r="G45" s="31"/>
    </row>
    <row r="46" spans="1:7" ht="12.75" customHeight="1">
      <c r="A46" s="165">
        <v>9</v>
      </c>
      <c r="B46" s="247" t="s">
        <v>165</v>
      </c>
      <c r="C46" s="248">
        <v>322</v>
      </c>
      <c r="D46" s="248">
        <v>322</v>
      </c>
      <c r="E46" s="165">
        <f t="shared" si="0"/>
        <v>0</v>
      </c>
      <c r="F46" s="178">
        <f t="shared" si="1"/>
        <v>0</v>
      </c>
      <c r="G46" s="31"/>
    </row>
    <row r="47" spans="1:7" ht="12.75" customHeight="1">
      <c r="A47" s="165">
        <v>10</v>
      </c>
      <c r="B47" s="247" t="s">
        <v>166</v>
      </c>
      <c r="C47" s="248">
        <v>978</v>
      </c>
      <c r="D47" s="248">
        <v>978</v>
      </c>
      <c r="E47" s="165">
        <f t="shared" si="0"/>
        <v>0</v>
      </c>
      <c r="F47" s="178">
        <f t="shared" si="1"/>
        <v>0</v>
      </c>
      <c r="G47" s="31"/>
    </row>
    <row r="48" spans="1:7" ht="12.75" customHeight="1">
      <c r="A48" s="165">
        <v>11</v>
      </c>
      <c r="B48" s="247" t="s">
        <v>152</v>
      </c>
      <c r="C48" s="248">
        <v>827</v>
      </c>
      <c r="D48" s="248">
        <v>827</v>
      </c>
      <c r="E48" s="165">
        <f t="shared" si="0"/>
        <v>0</v>
      </c>
      <c r="F48" s="178">
        <f t="shared" si="1"/>
        <v>0</v>
      </c>
      <c r="G48" s="31"/>
    </row>
    <row r="49" spans="1:7" ht="12.75" customHeight="1">
      <c r="A49" s="165">
        <v>12</v>
      </c>
      <c r="B49" s="247" t="s">
        <v>167</v>
      </c>
      <c r="C49" s="248">
        <v>1392</v>
      </c>
      <c r="D49" s="248">
        <v>1392</v>
      </c>
      <c r="E49" s="165">
        <f t="shared" si="0"/>
        <v>0</v>
      </c>
      <c r="F49" s="178">
        <f t="shared" si="1"/>
        <v>0</v>
      </c>
      <c r="G49" s="31"/>
    </row>
    <row r="50" spans="1:7" ht="12.75" customHeight="1">
      <c r="A50" s="165">
        <v>13</v>
      </c>
      <c r="B50" s="247" t="s">
        <v>168</v>
      </c>
      <c r="C50" s="248">
        <v>1222</v>
      </c>
      <c r="D50" s="248">
        <v>1222</v>
      </c>
      <c r="E50" s="165">
        <f t="shared" si="0"/>
        <v>0</v>
      </c>
      <c r="F50" s="178">
        <f t="shared" si="1"/>
        <v>0</v>
      </c>
      <c r="G50" s="31"/>
    </row>
    <row r="51" spans="1:7" ht="12.75" customHeight="1">
      <c r="A51" s="165">
        <v>14</v>
      </c>
      <c r="B51" s="247" t="s">
        <v>169</v>
      </c>
      <c r="C51" s="248">
        <v>1082</v>
      </c>
      <c r="D51" s="248">
        <v>1082</v>
      </c>
      <c r="E51" s="165">
        <f t="shared" si="0"/>
        <v>0</v>
      </c>
      <c r="F51" s="178">
        <f t="shared" si="1"/>
        <v>0</v>
      </c>
      <c r="G51" s="31"/>
    </row>
    <row r="52" spans="1:7" ht="12.75" customHeight="1">
      <c r="A52" s="165">
        <v>15</v>
      </c>
      <c r="B52" s="247" t="s">
        <v>170</v>
      </c>
      <c r="C52" s="248">
        <v>1640</v>
      </c>
      <c r="D52" s="248">
        <v>1640</v>
      </c>
      <c r="E52" s="165">
        <f t="shared" si="0"/>
        <v>0</v>
      </c>
      <c r="F52" s="178">
        <f t="shared" si="1"/>
        <v>0</v>
      </c>
      <c r="G52" s="31"/>
    </row>
    <row r="53" spans="1:7" ht="12.75" customHeight="1">
      <c r="A53" s="165">
        <v>16</v>
      </c>
      <c r="B53" s="247" t="s">
        <v>171</v>
      </c>
      <c r="C53" s="248">
        <v>1077</v>
      </c>
      <c r="D53" s="248">
        <v>1077</v>
      </c>
      <c r="E53" s="165">
        <f t="shared" si="0"/>
        <v>0</v>
      </c>
      <c r="F53" s="178">
        <f t="shared" si="1"/>
        <v>0</v>
      </c>
      <c r="G53" s="31"/>
    </row>
    <row r="54" spans="1:7" ht="12.75" customHeight="1">
      <c r="A54" s="165">
        <v>17</v>
      </c>
      <c r="B54" s="247" t="s">
        <v>172</v>
      </c>
      <c r="C54" s="248">
        <v>191</v>
      </c>
      <c r="D54" s="248">
        <v>191</v>
      </c>
      <c r="E54" s="165">
        <f t="shared" si="0"/>
        <v>0</v>
      </c>
      <c r="F54" s="178">
        <f t="shared" si="1"/>
        <v>0</v>
      </c>
      <c r="G54" s="31"/>
    </row>
    <row r="55" spans="1:7" ht="12.75" customHeight="1">
      <c r="A55" s="165">
        <v>18</v>
      </c>
      <c r="B55" s="247" t="s">
        <v>173</v>
      </c>
      <c r="C55" s="248">
        <v>1075</v>
      </c>
      <c r="D55" s="248">
        <v>1075</v>
      </c>
      <c r="E55" s="165">
        <f t="shared" si="0"/>
        <v>0</v>
      </c>
      <c r="F55" s="178">
        <f t="shared" si="1"/>
        <v>0</v>
      </c>
      <c r="G55" s="31"/>
    </row>
    <row r="56" spans="1:7" ht="12.75" customHeight="1">
      <c r="A56" s="165">
        <v>19</v>
      </c>
      <c r="B56" s="247" t="s">
        <v>174</v>
      </c>
      <c r="C56" s="248">
        <v>1873</v>
      </c>
      <c r="D56" s="248">
        <v>1873</v>
      </c>
      <c r="E56" s="165">
        <f t="shared" si="0"/>
        <v>0</v>
      </c>
      <c r="F56" s="178">
        <f t="shared" si="1"/>
        <v>0</v>
      </c>
      <c r="G56" s="31"/>
    </row>
    <row r="57" spans="1:7" ht="12.75" customHeight="1">
      <c r="A57" s="165">
        <v>20</v>
      </c>
      <c r="B57" s="247" t="s">
        <v>175</v>
      </c>
      <c r="C57" s="248">
        <v>1632</v>
      </c>
      <c r="D57" s="248">
        <v>1632</v>
      </c>
      <c r="E57" s="165">
        <f t="shared" si="0"/>
        <v>0</v>
      </c>
      <c r="F57" s="178">
        <f t="shared" si="1"/>
        <v>0</v>
      </c>
      <c r="G57" s="31"/>
    </row>
    <row r="58" spans="1:7" ht="12.75" customHeight="1">
      <c r="A58" s="165">
        <v>21</v>
      </c>
      <c r="B58" s="247" t="s">
        <v>176</v>
      </c>
      <c r="C58" s="248">
        <v>1422</v>
      </c>
      <c r="D58" s="248">
        <v>1422</v>
      </c>
      <c r="E58" s="165">
        <f t="shared" si="0"/>
        <v>0</v>
      </c>
      <c r="F58" s="178">
        <f t="shared" si="1"/>
        <v>0</v>
      </c>
      <c r="G58" s="31"/>
    </row>
    <row r="59" spans="1:7" ht="12.75" customHeight="1">
      <c r="A59" s="165">
        <v>22</v>
      </c>
      <c r="B59" s="247" t="s">
        <v>177</v>
      </c>
      <c r="C59" s="248">
        <v>1884</v>
      </c>
      <c r="D59" s="248">
        <v>1884</v>
      </c>
      <c r="E59" s="165">
        <f t="shared" si="0"/>
        <v>0</v>
      </c>
      <c r="F59" s="178">
        <f t="shared" si="1"/>
        <v>0</v>
      </c>
      <c r="G59" s="31"/>
    </row>
    <row r="60" spans="1:7" ht="12.75" customHeight="1">
      <c r="A60" s="165">
        <v>23</v>
      </c>
      <c r="B60" s="247" t="s">
        <v>178</v>
      </c>
      <c r="C60" s="248">
        <v>1539</v>
      </c>
      <c r="D60" s="248">
        <v>1539</v>
      </c>
      <c r="E60" s="165">
        <f aca="true" t="shared" si="2" ref="E60:E67">C60-D60</f>
        <v>0</v>
      </c>
      <c r="F60" s="178">
        <f aca="true" t="shared" si="3" ref="F60:F67">E60/C60</f>
        <v>0</v>
      </c>
      <c r="G60" s="31"/>
    </row>
    <row r="61" spans="1:7" ht="12.75" customHeight="1">
      <c r="A61" s="165">
        <v>24</v>
      </c>
      <c r="B61" s="247" t="s">
        <v>179</v>
      </c>
      <c r="C61" s="248">
        <v>1292</v>
      </c>
      <c r="D61" s="248">
        <v>1292</v>
      </c>
      <c r="E61" s="165">
        <f t="shared" si="2"/>
        <v>0</v>
      </c>
      <c r="F61" s="178">
        <f t="shared" si="3"/>
        <v>0</v>
      </c>
      <c r="G61" s="31"/>
    </row>
    <row r="62" spans="1:7" ht="12.75" customHeight="1">
      <c r="A62" s="165">
        <v>25</v>
      </c>
      <c r="B62" s="247" t="s">
        <v>180</v>
      </c>
      <c r="C62" s="248">
        <v>686</v>
      </c>
      <c r="D62" s="248">
        <v>686</v>
      </c>
      <c r="E62" s="165">
        <f t="shared" si="2"/>
        <v>0</v>
      </c>
      <c r="F62" s="178">
        <f t="shared" si="3"/>
        <v>0</v>
      </c>
      <c r="G62" s="31"/>
    </row>
    <row r="63" spans="1:7" ht="12.75" customHeight="1">
      <c r="A63" s="165">
        <v>26</v>
      </c>
      <c r="B63" s="247" t="s">
        <v>181</v>
      </c>
      <c r="C63" s="248">
        <v>1207</v>
      </c>
      <c r="D63" s="248">
        <v>1207</v>
      </c>
      <c r="E63" s="165">
        <f t="shared" si="2"/>
        <v>0</v>
      </c>
      <c r="F63" s="178">
        <f t="shared" si="3"/>
        <v>0</v>
      </c>
      <c r="G63" s="31"/>
    </row>
    <row r="64" spans="1:7" ht="12.75" customHeight="1">
      <c r="A64" s="165">
        <v>27</v>
      </c>
      <c r="B64" s="247" t="s">
        <v>182</v>
      </c>
      <c r="C64" s="248">
        <v>1111</v>
      </c>
      <c r="D64" s="248">
        <v>1111</v>
      </c>
      <c r="E64" s="165">
        <f t="shared" si="2"/>
        <v>0</v>
      </c>
      <c r="F64" s="178">
        <f t="shared" si="3"/>
        <v>0</v>
      </c>
      <c r="G64" s="31"/>
    </row>
    <row r="65" spans="1:7" ht="12.75" customHeight="1">
      <c r="A65" s="165">
        <v>28</v>
      </c>
      <c r="B65" s="247" t="s">
        <v>183</v>
      </c>
      <c r="C65" s="248">
        <v>801</v>
      </c>
      <c r="D65" s="248">
        <v>801</v>
      </c>
      <c r="E65" s="165">
        <f t="shared" si="2"/>
        <v>0</v>
      </c>
      <c r="F65" s="178">
        <f t="shared" si="3"/>
        <v>0</v>
      </c>
      <c r="G65" s="31"/>
    </row>
    <row r="66" spans="1:7" ht="12.75" customHeight="1">
      <c r="A66" s="165">
        <v>29</v>
      </c>
      <c r="B66" s="247" t="s">
        <v>184</v>
      </c>
      <c r="C66" s="248">
        <v>1143</v>
      </c>
      <c r="D66" s="248">
        <v>1143</v>
      </c>
      <c r="E66" s="165">
        <f t="shared" si="2"/>
        <v>0</v>
      </c>
      <c r="F66" s="178">
        <f t="shared" si="3"/>
        <v>0</v>
      </c>
      <c r="G66" s="31"/>
    </row>
    <row r="67" spans="1:7" ht="12.75" customHeight="1">
      <c r="A67" s="165">
        <v>30</v>
      </c>
      <c r="B67" s="247" t="s">
        <v>185</v>
      </c>
      <c r="C67" s="248">
        <v>524</v>
      </c>
      <c r="D67" s="248">
        <v>524</v>
      </c>
      <c r="E67" s="165">
        <f t="shared" si="2"/>
        <v>0</v>
      </c>
      <c r="F67" s="178">
        <f t="shared" si="3"/>
        <v>0</v>
      </c>
      <c r="G67" s="31"/>
    </row>
    <row r="68" spans="1:7" ht="12.75" customHeight="1">
      <c r="A68" s="165">
        <v>31</v>
      </c>
      <c r="B68" s="247" t="s">
        <v>186</v>
      </c>
      <c r="C68" s="248">
        <v>247</v>
      </c>
      <c r="D68" s="248">
        <v>247</v>
      </c>
      <c r="E68" s="165">
        <f aca="true" t="shared" si="4" ref="E68:E74">C68-D68</f>
        <v>0</v>
      </c>
      <c r="F68" s="178">
        <f aca="true" t="shared" si="5" ref="F68:F74">E68/C68</f>
        <v>0</v>
      </c>
      <c r="G68" s="31"/>
    </row>
    <row r="69" spans="1:7" ht="12.75" customHeight="1">
      <c r="A69" s="165">
        <v>32</v>
      </c>
      <c r="B69" s="247" t="s">
        <v>187</v>
      </c>
      <c r="C69" s="248">
        <v>454</v>
      </c>
      <c r="D69" s="248">
        <v>454</v>
      </c>
      <c r="E69" s="165">
        <f t="shared" si="4"/>
        <v>0</v>
      </c>
      <c r="F69" s="178">
        <f t="shared" si="5"/>
        <v>0</v>
      </c>
      <c r="G69" s="31"/>
    </row>
    <row r="70" spans="1:7" ht="12.75" customHeight="1">
      <c r="A70" s="165">
        <v>33</v>
      </c>
      <c r="B70" s="247" t="s">
        <v>188</v>
      </c>
      <c r="C70" s="248">
        <v>824</v>
      </c>
      <c r="D70" s="248">
        <v>824</v>
      </c>
      <c r="E70" s="165">
        <f t="shared" si="4"/>
        <v>0</v>
      </c>
      <c r="F70" s="178">
        <f t="shared" si="5"/>
        <v>0</v>
      </c>
      <c r="G70" s="31"/>
    </row>
    <row r="71" spans="1:7" ht="12.75" customHeight="1">
      <c r="A71" s="165">
        <v>34</v>
      </c>
      <c r="B71" s="247" t="s">
        <v>189</v>
      </c>
      <c r="C71" s="248">
        <v>539</v>
      </c>
      <c r="D71" s="248">
        <v>539</v>
      </c>
      <c r="E71" s="165">
        <f t="shared" si="4"/>
        <v>0</v>
      </c>
      <c r="F71" s="178">
        <f t="shared" si="5"/>
        <v>0</v>
      </c>
      <c r="G71" s="31"/>
    </row>
    <row r="72" spans="1:7" ht="12.75" customHeight="1">
      <c r="A72" s="165">
        <v>35</v>
      </c>
      <c r="B72" s="247" t="s">
        <v>190</v>
      </c>
      <c r="C72" s="248">
        <v>729</v>
      </c>
      <c r="D72" s="248">
        <v>729</v>
      </c>
      <c r="E72" s="165">
        <f t="shared" si="4"/>
        <v>0</v>
      </c>
      <c r="F72" s="178">
        <f t="shared" si="5"/>
        <v>0</v>
      </c>
      <c r="G72" s="31"/>
    </row>
    <row r="73" spans="1:7" ht="12.75" customHeight="1">
      <c r="A73" s="165">
        <v>36</v>
      </c>
      <c r="B73" s="247" t="s">
        <v>191</v>
      </c>
      <c r="C73" s="248">
        <v>763</v>
      </c>
      <c r="D73" s="248">
        <v>763</v>
      </c>
      <c r="E73" s="165">
        <f t="shared" si="4"/>
        <v>0</v>
      </c>
      <c r="F73" s="178">
        <f t="shared" si="5"/>
        <v>0</v>
      </c>
      <c r="G73" s="31"/>
    </row>
    <row r="74" spans="1:7" ht="12.75" customHeight="1">
      <c r="A74" s="165">
        <v>37</v>
      </c>
      <c r="B74" s="247" t="s">
        <v>192</v>
      </c>
      <c r="C74" s="248">
        <v>1025</v>
      </c>
      <c r="D74" s="248">
        <v>1025</v>
      </c>
      <c r="E74" s="165">
        <f t="shared" si="4"/>
        <v>0</v>
      </c>
      <c r="F74" s="178">
        <f t="shared" si="5"/>
        <v>0</v>
      </c>
      <c r="G74" s="31"/>
    </row>
    <row r="75" spans="1:7" ht="12.75" customHeight="1">
      <c r="A75" s="165">
        <v>38</v>
      </c>
      <c r="B75" s="247" t="s">
        <v>193</v>
      </c>
      <c r="C75" s="248">
        <v>773</v>
      </c>
      <c r="D75" s="248">
        <v>773</v>
      </c>
      <c r="E75" s="165">
        <f t="shared" si="0"/>
        <v>0</v>
      </c>
      <c r="F75" s="178">
        <f t="shared" si="1"/>
        <v>0</v>
      </c>
      <c r="G75" s="31"/>
    </row>
    <row r="76" spans="1:7" ht="17.25" customHeight="1">
      <c r="A76" s="217"/>
      <c r="B76" s="218" t="s">
        <v>27</v>
      </c>
      <c r="C76" s="249">
        <v>39246</v>
      </c>
      <c r="D76" s="249">
        <v>39246</v>
      </c>
      <c r="E76" s="187">
        <f t="shared" si="0"/>
        <v>0</v>
      </c>
      <c r="F76" s="245">
        <f t="shared" si="1"/>
        <v>0</v>
      </c>
      <c r="G76" s="31"/>
    </row>
    <row r="77" spans="1:7" ht="12.75" customHeight="1">
      <c r="A77" s="25"/>
      <c r="B77" s="36"/>
      <c r="C77" s="37"/>
      <c r="D77" s="37"/>
      <c r="E77" s="37"/>
      <c r="F77" s="38"/>
      <c r="G77" s="31"/>
    </row>
    <row r="78" spans="1:8" ht="12.75" customHeight="1">
      <c r="A78" s="349" t="s">
        <v>223</v>
      </c>
      <c r="B78" s="349"/>
      <c r="C78" s="349"/>
      <c r="D78" s="349"/>
      <c r="E78" s="349"/>
      <c r="F78" s="349"/>
      <c r="G78" s="349"/>
      <c r="H78" s="349"/>
    </row>
    <row r="79" spans="1:7" ht="45.75" customHeight="1">
      <c r="A79" s="16" t="s">
        <v>20</v>
      </c>
      <c r="B79" s="16" t="s">
        <v>21</v>
      </c>
      <c r="C79" s="16" t="s">
        <v>22</v>
      </c>
      <c r="D79" s="16" t="s">
        <v>23</v>
      </c>
      <c r="E79" s="29" t="s">
        <v>24</v>
      </c>
      <c r="F79" s="16" t="s">
        <v>25</v>
      </c>
      <c r="G79" s="31"/>
    </row>
    <row r="80" spans="1:7" ht="12.75" customHeight="1">
      <c r="A80" s="16">
        <v>1</v>
      </c>
      <c r="B80" s="16">
        <v>2</v>
      </c>
      <c r="C80" s="16">
        <v>3</v>
      </c>
      <c r="D80" s="16">
        <v>4</v>
      </c>
      <c r="E80" s="16" t="s">
        <v>26</v>
      </c>
      <c r="F80" s="16">
        <v>6</v>
      </c>
      <c r="G80" s="31"/>
    </row>
    <row r="81" spans="1:7" ht="12.75" customHeight="1">
      <c r="A81" s="165">
        <v>1</v>
      </c>
      <c r="B81" s="247" t="s">
        <v>157</v>
      </c>
      <c r="C81" s="234">
        <v>1147</v>
      </c>
      <c r="D81" s="234">
        <v>1147</v>
      </c>
      <c r="E81" s="165">
        <f aca="true" t="shared" si="6" ref="E81:E86">D81-C81</f>
        <v>0</v>
      </c>
      <c r="F81" s="178">
        <f aca="true" t="shared" si="7" ref="F81:F119">E81/C81</f>
        <v>0</v>
      </c>
      <c r="G81" s="31"/>
    </row>
    <row r="82" spans="1:7" ht="12.75" customHeight="1">
      <c r="A82" s="165">
        <v>2</v>
      </c>
      <c r="B82" s="247" t="s">
        <v>158</v>
      </c>
      <c r="C82" s="234">
        <v>1018</v>
      </c>
      <c r="D82" s="234">
        <v>1018</v>
      </c>
      <c r="E82" s="165">
        <f t="shared" si="6"/>
        <v>0</v>
      </c>
      <c r="F82" s="178">
        <f t="shared" si="7"/>
        <v>0</v>
      </c>
      <c r="G82" s="31"/>
    </row>
    <row r="83" spans="1:7" ht="12.75" customHeight="1">
      <c r="A83" s="165">
        <v>3</v>
      </c>
      <c r="B83" s="247" t="s">
        <v>159</v>
      </c>
      <c r="C83" s="234">
        <v>827</v>
      </c>
      <c r="D83" s="234">
        <v>827</v>
      </c>
      <c r="E83" s="165">
        <f t="shared" si="6"/>
        <v>0</v>
      </c>
      <c r="F83" s="178">
        <f t="shared" si="7"/>
        <v>0</v>
      </c>
      <c r="G83" s="31"/>
    </row>
    <row r="84" spans="1:7" ht="12.75" customHeight="1">
      <c r="A84" s="165">
        <v>4</v>
      </c>
      <c r="B84" s="247" t="s">
        <v>160</v>
      </c>
      <c r="C84" s="234">
        <v>469</v>
      </c>
      <c r="D84" s="234">
        <v>469</v>
      </c>
      <c r="E84" s="165">
        <f t="shared" si="6"/>
        <v>0</v>
      </c>
      <c r="F84" s="178">
        <f t="shared" si="7"/>
        <v>0</v>
      </c>
      <c r="G84" s="31"/>
    </row>
    <row r="85" spans="1:7" ht="12.75" customHeight="1">
      <c r="A85" s="165">
        <v>5</v>
      </c>
      <c r="B85" s="247" t="s">
        <v>161</v>
      </c>
      <c r="C85" s="234">
        <v>813</v>
      </c>
      <c r="D85" s="234">
        <v>813</v>
      </c>
      <c r="E85" s="165">
        <f t="shared" si="6"/>
        <v>0</v>
      </c>
      <c r="F85" s="178">
        <f t="shared" si="7"/>
        <v>0</v>
      </c>
      <c r="G85" s="31"/>
    </row>
    <row r="86" spans="1:7" ht="12.75" customHeight="1">
      <c r="A86" s="165">
        <v>6</v>
      </c>
      <c r="B86" s="247" t="s">
        <v>162</v>
      </c>
      <c r="C86" s="234">
        <v>592</v>
      </c>
      <c r="D86" s="234">
        <v>592</v>
      </c>
      <c r="E86" s="165">
        <f t="shared" si="6"/>
        <v>0</v>
      </c>
      <c r="F86" s="178">
        <f t="shared" si="7"/>
        <v>0</v>
      </c>
      <c r="G86" s="31"/>
    </row>
    <row r="87" spans="1:7" ht="12.75" customHeight="1">
      <c r="A87" s="165">
        <v>7</v>
      </c>
      <c r="B87" s="247" t="s">
        <v>163</v>
      </c>
      <c r="C87" s="234">
        <v>1416</v>
      </c>
      <c r="D87" s="234">
        <v>1416</v>
      </c>
      <c r="E87" s="165">
        <f>D87-C87</f>
        <v>0</v>
      </c>
      <c r="F87" s="178">
        <f t="shared" si="7"/>
        <v>0</v>
      </c>
      <c r="G87" s="31"/>
    </row>
    <row r="88" spans="1:7" ht="12.75" customHeight="1">
      <c r="A88" s="165">
        <v>8</v>
      </c>
      <c r="B88" s="247" t="s">
        <v>164</v>
      </c>
      <c r="C88" s="234">
        <v>346</v>
      </c>
      <c r="D88" s="234">
        <v>346</v>
      </c>
      <c r="E88" s="165">
        <f>D88-C88</f>
        <v>0</v>
      </c>
      <c r="F88" s="178">
        <f aca="true" t="shared" si="8" ref="F88:F97">E88/C88</f>
        <v>0</v>
      </c>
      <c r="G88" s="31"/>
    </row>
    <row r="89" spans="1:7" ht="12.75" customHeight="1">
      <c r="A89" s="165">
        <v>9</v>
      </c>
      <c r="B89" s="247" t="s">
        <v>165</v>
      </c>
      <c r="C89" s="234">
        <v>203</v>
      </c>
      <c r="D89" s="234">
        <v>203</v>
      </c>
      <c r="E89" s="165">
        <f>D89-C89</f>
        <v>0</v>
      </c>
      <c r="F89" s="178">
        <f t="shared" si="8"/>
        <v>0</v>
      </c>
      <c r="G89" s="31"/>
    </row>
    <row r="90" spans="1:7" ht="12.75" customHeight="1">
      <c r="A90" s="165">
        <v>10</v>
      </c>
      <c r="B90" s="247" t="s">
        <v>166</v>
      </c>
      <c r="C90" s="234">
        <v>706</v>
      </c>
      <c r="D90" s="234">
        <v>706</v>
      </c>
      <c r="E90" s="165">
        <f aca="true" t="shared" si="9" ref="E90:E97">D90-C90</f>
        <v>0</v>
      </c>
      <c r="F90" s="178">
        <f t="shared" si="8"/>
        <v>0</v>
      </c>
      <c r="G90" s="31"/>
    </row>
    <row r="91" spans="1:7" ht="12.75" customHeight="1">
      <c r="A91" s="165">
        <v>11</v>
      </c>
      <c r="B91" s="247" t="s">
        <v>152</v>
      </c>
      <c r="C91" s="234">
        <v>1054</v>
      </c>
      <c r="D91" s="234">
        <v>1054</v>
      </c>
      <c r="E91" s="165">
        <f t="shared" si="9"/>
        <v>0</v>
      </c>
      <c r="F91" s="178">
        <f t="shared" si="8"/>
        <v>0</v>
      </c>
      <c r="G91" s="31"/>
    </row>
    <row r="92" spans="1:7" ht="12.75" customHeight="1">
      <c r="A92" s="165">
        <v>12</v>
      </c>
      <c r="B92" s="247" t="s">
        <v>167</v>
      </c>
      <c r="C92" s="234">
        <v>1039</v>
      </c>
      <c r="D92" s="234">
        <v>1039</v>
      </c>
      <c r="E92" s="165">
        <f t="shared" si="9"/>
        <v>0</v>
      </c>
      <c r="F92" s="178">
        <f t="shared" si="8"/>
        <v>0</v>
      </c>
      <c r="G92" s="31"/>
    </row>
    <row r="93" spans="1:7" ht="12.75" customHeight="1">
      <c r="A93" s="165">
        <v>13</v>
      </c>
      <c r="B93" s="247" t="s">
        <v>168</v>
      </c>
      <c r="C93" s="234">
        <v>872</v>
      </c>
      <c r="D93" s="234">
        <v>872</v>
      </c>
      <c r="E93" s="165">
        <f t="shared" si="9"/>
        <v>0</v>
      </c>
      <c r="F93" s="178">
        <f t="shared" si="8"/>
        <v>0</v>
      </c>
      <c r="G93" s="31"/>
    </row>
    <row r="94" spans="1:7" ht="12.75" customHeight="1">
      <c r="A94" s="165">
        <v>14</v>
      </c>
      <c r="B94" s="247" t="s">
        <v>169</v>
      </c>
      <c r="C94" s="234">
        <v>693</v>
      </c>
      <c r="D94" s="234">
        <v>693</v>
      </c>
      <c r="E94" s="165">
        <f t="shared" si="9"/>
        <v>0</v>
      </c>
      <c r="F94" s="178">
        <f t="shared" si="8"/>
        <v>0</v>
      </c>
      <c r="G94" s="31"/>
    </row>
    <row r="95" spans="1:7" ht="12.75" customHeight="1">
      <c r="A95" s="165">
        <v>15</v>
      </c>
      <c r="B95" s="247" t="s">
        <v>170</v>
      </c>
      <c r="C95" s="234">
        <v>1400</v>
      </c>
      <c r="D95" s="234">
        <v>1400</v>
      </c>
      <c r="E95" s="165">
        <f t="shared" si="9"/>
        <v>0</v>
      </c>
      <c r="F95" s="178">
        <f t="shared" si="8"/>
        <v>0</v>
      </c>
      <c r="G95" s="31"/>
    </row>
    <row r="96" spans="1:7" ht="12.75" customHeight="1">
      <c r="A96" s="165">
        <v>16</v>
      </c>
      <c r="B96" s="247" t="s">
        <v>171</v>
      </c>
      <c r="C96" s="234">
        <v>931</v>
      </c>
      <c r="D96" s="234">
        <v>931</v>
      </c>
      <c r="E96" s="165">
        <f t="shared" si="9"/>
        <v>0</v>
      </c>
      <c r="F96" s="178">
        <f t="shared" si="8"/>
        <v>0</v>
      </c>
      <c r="G96" s="31"/>
    </row>
    <row r="97" spans="1:7" ht="12.75" customHeight="1">
      <c r="A97" s="165">
        <v>17</v>
      </c>
      <c r="B97" s="247" t="s">
        <v>172</v>
      </c>
      <c r="C97" s="234">
        <v>223</v>
      </c>
      <c r="D97" s="234">
        <v>223</v>
      </c>
      <c r="E97" s="165">
        <f t="shared" si="9"/>
        <v>0</v>
      </c>
      <c r="F97" s="178">
        <f t="shared" si="8"/>
        <v>0</v>
      </c>
      <c r="G97" s="31"/>
    </row>
    <row r="98" spans="1:7" ht="12.75" customHeight="1">
      <c r="A98" s="165">
        <v>18</v>
      </c>
      <c r="B98" s="247" t="s">
        <v>173</v>
      </c>
      <c r="C98" s="234">
        <v>994</v>
      </c>
      <c r="D98" s="234">
        <v>994</v>
      </c>
      <c r="E98" s="165">
        <f aca="true" t="shared" si="10" ref="E98:E113">D98-C98</f>
        <v>0</v>
      </c>
      <c r="F98" s="178">
        <f t="shared" si="7"/>
        <v>0</v>
      </c>
      <c r="G98" s="31"/>
    </row>
    <row r="99" spans="1:8" ht="12.75" customHeight="1">
      <c r="A99" s="165">
        <v>19</v>
      </c>
      <c r="B99" s="247" t="s">
        <v>174</v>
      </c>
      <c r="C99" s="234">
        <v>1366</v>
      </c>
      <c r="D99" s="234">
        <v>1366</v>
      </c>
      <c r="E99" s="165">
        <f t="shared" si="10"/>
        <v>0</v>
      </c>
      <c r="F99" s="178">
        <f t="shared" si="7"/>
        <v>0</v>
      </c>
      <c r="G99" s="31"/>
      <c r="H99" s="10" t="s">
        <v>12</v>
      </c>
    </row>
    <row r="100" spans="1:7" ht="12.75" customHeight="1">
      <c r="A100" s="165">
        <v>20</v>
      </c>
      <c r="B100" s="247" t="s">
        <v>175</v>
      </c>
      <c r="C100" s="234">
        <v>974</v>
      </c>
      <c r="D100" s="234">
        <v>974</v>
      </c>
      <c r="E100" s="165">
        <f t="shared" si="10"/>
        <v>0</v>
      </c>
      <c r="F100" s="178">
        <f t="shared" si="7"/>
        <v>0</v>
      </c>
      <c r="G100" s="31"/>
    </row>
    <row r="101" spans="1:7" ht="12.75" customHeight="1">
      <c r="A101" s="165">
        <v>21</v>
      </c>
      <c r="B101" s="247" t="s">
        <v>176</v>
      </c>
      <c r="C101" s="234">
        <v>1003</v>
      </c>
      <c r="D101" s="234">
        <v>1003</v>
      </c>
      <c r="E101" s="165">
        <f t="shared" si="10"/>
        <v>0</v>
      </c>
      <c r="F101" s="178">
        <f t="shared" si="7"/>
        <v>0</v>
      </c>
      <c r="G101" s="31"/>
    </row>
    <row r="102" spans="1:7" ht="12.75" customHeight="1">
      <c r="A102" s="165">
        <v>22</v>
      </c>
      <c r="B102" s="247" t="s">
        <v>177</v>
      </c>
      <c r="C102" s="234">
        <v>1123</v>
      </c>
      <c r="D102" s="234">
        <v>1123</v>
      </c>
      <c r="E102" s="165">
        <f t="shared" si="10"/>
        <v>0</v>
      </c>
      <c r="F102" s="178">
        <f t="shared" si="7"/>
        <v>0</v>
      </c>
      <c r="G102" s="31"/>
    </row>
    <row r="103" spans="1:7" ht="12.75" customHeight="1">
      <c r="A103" s="165">
        <v>23</v>
      </c>
      <c r="B103" s="247" t="s">
        <v>178</v>
      </c>
      <c r="C103" s="234">
        <v>987</v>
      </c>
      <c r="D103" s="234">
        <v>987</v>
      </c>
      <c r="E103" s="165">
        <f t="shared" si="10"/>
        <v>0</v>
      </c>
      <c r="F103" s="178">
        <f t="shared" si="7"/>
        <v>0</v>
      </c>
      <c r="G103" s="31"/>
    </row>
    <row r="104" spans="1:7" ht="12.75" customHeight="1">
      <c r="A104" s="165">
        <v>24</v>
      </c>
      <c r="B104" s="247" t="s">
        <v>179</v>
      </c>
      <c r="C104" s="234">
        <v>975</v>
      </c>
      <c r="D104" s="234">
        <v>975</v>
      </c>
      <c r="E104" s="165">
        <f t="shared" si="10"/>
        <v>0</v>
      </c>
      <c r="F104" s="178">
        <f t="shared" si="7"/>
        <v>0</v>
      </c>
      <c r="G104" s="31"/>
    </row>
    <row r="105" spans="1:7" ht="12.75" customHeight="1">
      <c r="A105" s="165">
        <v>25</v>
      </c>
      <c r="B105" s="247" t="s">
        <v>180</v>
      </c>
      <c r="C105" s="234">
        <v>833</v>
      </c>
      <c r="D105" s="234">
        <v>833</v>
      </c>
      <c r="E105" s="165">
        <f t="shared" si="10"/>
        <v>0</v>
      </c>
      <c r="F105" s="178">
        <f t="shared" si="7"/>
        <v>0</v>
      </c>
      <c r="G105" s="31"/>
    </row>
    <row r="106" spans="1:7" ht="12.75" customHeight="1">
      <c r="A106" s="165">
        <v>26</v>
      </c>
      <c r="B106" s="247" t="s">
        <v>181</v>
      </c>
      <c r="C106" s="234">
        <v>733</v>
      </c>
      <c r="D106" s="234">
        <v>733</v>
      </c>
      <c r="E106" s="165">
        <f t="shared" si="10"/>
        <v>0</v>
      </c>
      <c r="F106" s="178">
        <f t="shared" si="7"/>
        <v>0</v>
      </c>
      <c r="G106" s="31"/>
    </row>
    <row r="107" spans="1:7" ht="12.75" customHeight="1">
      <c r="A107" s="165">
        <v>27</v>
      </c>
      <c r="B107" s="247" t="s">
        <v>182</v>
      </c>
      <c r="C107" s="234">
        <v>900</v>
      </c>
      <c r="D107" s="234">
        <v>900</v>
      </c>
      <c r="E107" s="165">
        <f t="shared" si="10"/>
        <v>0</v>
      </c>
      <c r="F107" s="178">
        <f t="shared" si="7"/>
        <v>0</v>
      </c>
      <c r="G107" s="31"/>
    </row>
    <row r="108" spans="1:7" ht="12.75" customHeight="1">
      <c r="A108" s="165">
        <v>28</v>
      </c>
      <c r="B108" s="247" t="s">
        <v>183</v>
      </c>
      <c r="C108" s="234">
        <v>1004</v>
      </c>
      <c r="D108" s="234">
        <v>1004</v>
      </c>
      <c r="E108" s="165">
        <f t="shared" si="10"/>
        <v>0</v>
      </c>
      <c r="F108" s="178">
        <f t="shared" si="7"/>
        <v>0</v>
      </c>
      <c r="G108" s="31"/>
    </row>
    <row r="109" spans="1:7" ht="12.75" customHeight="1">
      <c r="A109" s="165">
        <v>29</v>
      </c>
      <c r="B109" s="247" t="s">
        <v>184</v>
      </c>
      <c r="C109" s="234">
        <v>883</v>
      </c>
      <c r="D109" s="234">
        <v>883</v>
      </c>
      <c r="E109" s="165">
        <f t="shared" si="10"/>
        <v>0</v>
      </c>
      <c r="F109" s="178">
        <f t="shared" si="7"/>
        <v>0</v>
      </c>
      <c r="G109" s="31"/>
    </row>
    <row r="110" spans="1:7" ht="12.75" customHeight="1">
      <c r="A110" s="165">
        <v>30</v>
      </c>
      <c r="B110" s="247" t="s">
        <v>185</v>
      </c>
      <c r="C110" s="234">
        <v>482</v>
      </c>
      <c r="D110" s="234">
        <v>482</v>
      </c>
      <c r="E110" s="165">
        <f t="shared" si="10"/>
        <v>0</v>
      </c>
      <c r="F110" s="178">
        <f t="shared" si="7"/>
        <v>0</v>
      </c>
      <c r="G110" s="31"/>
    </row>
    <row r="111" spans="1:7" ht="12.75" customHeight="1">
      <c r="A111" s="165">
        <v>31</v>
      </c>
      <c r="B111" s="247" t="s">
        <v>186</v>
      </c>
      <c r="C111" s="234">
        <v>232</v>
      </c>
      <c r="D111" s="234">
        <v>232</v>
      </c>
      <c r="E111" s="165">
        <f t="shared" si="10"/>
        <v>0</v>
      </c>
      <c r="F111" s="178">
        <f t="shared" si="7"/>
        <v>0</v>
      </c>
      <c r="G111" s="31"/>
    </row>
    <row r="112" spans="1:7" ht="12.75" customHeight="1">
      <c r="A112" s="165">
        <v>32</v>
      </c>
      <c r="B112" s="247" t="s">
        <v>187</v>
      </c>
      <c r="C112" s="234">
        <v>289</v>
      </c>
      <c r="D112" s="234">
        <v>289</v>
      </c>
      <c r="E112" s="165">
        <f t="shared" si="10"/>
        <v>0</v>
      </c>
      <c r="F112" s="178">
        <f t="shared" si="7"/>
        <v>0</v>
      </c>
      <c r="G112" s="31"/>
    </row>
    <row r="113" spans="1:7" ht="12.75" customHeight="1">
      <c r="A113" s="165">
        <v>33</v>
      </c>
      <c r="B113" s="247" t="s">
        <v>188</v>
      </c>
      <c r="C113" s="234">
        <v>876</v>
      </c>
      <c r="D113" s="234">
        <v>876</v>
      </c>
      <c r="E113" s="165">
        <f t="shared" si="10"/>
        <v>0</v>
      </c>
      <c r="F113" s="178">
        <f t="shared" si="7"/>
        <v>0</v>
      </c>
      <c r="G113" s="31"/>
    </row>
    <row r="114" spans="1:7" ht="12.75" customHeight="1">
      <c r="A114" s="165">
        <v>34</v>
      </c>
      <c r="B114" s="247" t="s">
        <v>189</v>
      </c>
      <c r="C114" s="234">
        <v>516</v>
      </c>
      <c r="D114" s="234">
        <v>516</v>
      </c>
      <c r="E114" s="165">
        <f aca="true" t="shared" si="11" ref="E114:E119">D114-C114</f>
        <v>0</v>
      </c>
      <c r="F114" s="178">
        <f t="shared" si="7"/>
        <v>0</v>
      </c>
      <c r="G114" s="31"/>
    </row>
    <row r="115" spans="1:7" ht="12.75" customHeight="1">
      <c r="A115" s="165">
        <v>35</v>
      </c>
      <c r="B115" s="247" t="s">
        <v>190</v>
      </c>
      <c r="C115" s="234">
        <v>756</v>
      </c>
      <c r="D115" s="234">
        <v>756</v>
      </c>
      <c r="E115" s="165">
        <f t="shared" si="11"/>
        <v>0</v>
      </c>
      <c r="F115" s="178">
        <f t="shared" si="7"/>
        <v>0</v>
      </c>
      <c r="G115" s="31"/>
    </row>
    <row r="116" spans="1:7" ht="12.75" customHeight="1">
      <c r="A116" s="165">
        <v>36</v>
      </c>
      <c r="B116" s="247" t="s">
        <v>191</v>
      </c>
      <c r="C116" s="234">
        <v>522</v>
      </c>
      <c r="D116" s="234">
        <v>522</v>
      </c>
      <c r="E116" s="165">
        <f t="shared" si="11"/>
        <v>0</v>
      </c>
      <c r="F116" s="178">
        <f t="shared" si="7"/>
        <v>0</v>
      </c>
      <c r="G116" s="31"/>
    </row>
    <row r="117" spans="1:7" ht="12.75" customHeight="1">
      <c r="A117" s="165">
        <v>37</v>
      </c>
      <c r="B117" s="247" t="s">
        <v>192</v>
      </c>
      <c r="C117" s="234">
        <v>701</v>
      </c>
      <c r="D117" s="234">
        <v>701</v>
      </c>
      <c r="E117" s="165">
        <f t="shared" si="11"/>
        <v>0</v>
      </c>
      <c r="F117" s="178">
        <f t="shared" si="7"/>
        <v>0</v>
      </c>
      <c r="G117" s="31"/>
    </row>
    <row r="118" spans="1:7" ht="12.75" customHeight="1">
      <c r="A118" s="165">
        <v>38</v>
      </c>
      <c r="B118" s="247" t="s">
        <v>193</v>
      </c>
      <c r="C118" s="234">
        <v>747</v>
      </c>
      <c r="D118" s="234">
        <v>747</v>
      </c>
      <c r="E118" s="165">
        <f t="shared" si="11"/>
        <v>0</v>
      </c>
      <c r="F118" s="178">
        <f t="shared" si="7"/>
        <v>0</v>
      </c>
      <c r="G118" s="31"/>
    </row>
    <row r="119" spans="1:7" s="167" customFormat="1" ht="12.75" customHeight="1">
      <c r="A119" s="217"/>
      <c r="B119" s="218" t="s">
        <v>27</v>
      </c>
      <c r="C119" s="255">
        <v>30645</v>
      </c>
      <c r="D119" s="255">
        <v>30645</v>
      </c>
      <c r="E119" s="187">
        <f t="shared" si="11"/>
        <v>0</v>
      </c>
      <c r="F119" s="245">
        <f t="shared" si="7"/>
        <v>0</v>
      </c>
      <c r="G119" s="219"/>
    </row>
    <row r="120" spans="1:7" ht="12.75" customHeight="1">
      <c r="A120" s="40"/>
      <c r="B120" s="2"/>
      <c r="C120" s="37"/>
      <c r="D120" s="37"/>
      <c r="E120" s="41"/>
      <c r="F120" s="42"/>
      <c r="G120" s="31"/>
    </row>
    <row r="121" spans="1:7" ht="12.75" customHeight="1">
      <c r="A121" s="40"/>
      <c r="B121" s="2"/>
      <c r="C121" s="37"/>
      <c r="D121" s="37"/>
      <c r="E121" s="41"/>
      <c r="F121" s="42"/>
      <c r="G121" s="31"/>
    </row>
    <row r="122" spans="1:8" ht="12.75" customHeight="1">
      <c r="A122" s="349" t="s">
        <v>224</v>
      </c>
      <c r="B122" s="349"/>
      <c r="C122" s="349"/>
      <c r="D122" s="349"/>
      <c r="E122" s="349"/>
      <c r="F122" s="349"/>
      <c r="G122" s="349"/>
      <c r="H122" s="349"/>
    </row>
    <row r="123" spans="1:11" ht="45.75" customHeight="1">
      <c r="A123" s="16" t="s">
        <v>20</v>
      </c>
      <c r="B123" s="16" t="s">
        <v>21</v>
      </c>
      <c r="C123" s="16" t="s">
        <v>22</v>
      </c>
      <c r="D123" s="16" t="s">
        <v>23</v>
      </c>
      <c r="E123" s="29" t="s">
        <v>24</v>
      </c>
      <c r="F123" s="16" t="s">
        <v>25</v>
      </c>
      <c r="G123" s="31"/>
      <c r="K123" s="10">
        <f>D119+289</f>
        <v>30934</v>
      </c>
    </row>
    <row r="124" spans="1:7" ht="1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26</v>
      </c>
      <c r="F124" s="16">
        <v>6</v>
      </c>
      <c r="G124" s="31"/>
    </row>
    <row r="125" spans="1:7" ht="12.75" customHeight="1">
      <c r="A125" s="165">
        <v>1</v>
      </c>
      <c r="B125" s="247" t="s">
        <v>157</v>
      </c>
      <c r="C125" s="322">
        <v>20</v>
      </c>
      <c r="D125" s="322">
        <v>20</v>
      </c>
      <c r="E125" s="165">
        <f aca="true" t="shared" si="12" ref="E125:E132">D125-C125</f>
        <v>0</v>
      </c>
      <c r="F125" s="136">
        <f>E125/C125</f>
        <v>0</v>
      </c>
      <c r="G125" s="31"/>
    </row>
    <row r="126" spans="1:7" ht="12.75" customHeight="1">
      <c r="A126" s="165">
        <v>2</v>
      </c>
      <c r="B126" s="247" t="s">
        <v>158</v>
      </c>
      <c r="C126" s="322">
        <v>9</v>
      </c>
      <c r="D126" s="322">
        <v>9</v>
      </c>
      <c r="E126" s="165">
        <f t="shared" si="12"/>
        <v>0</v>
      </c>
      <c r="F126" s="136">
        <f aca="true" t="shared" si="13" ref="F126:F163">E126/C126</f>
        <v>0</v>
      </c>
      <c r="G126" s="31"/>
    </row>
    <row r="127" spans="1:7" ht="12.75" customHeight="1">
      <c r="A127" s="165">
        <v>3</v>
      </c>
      <c r="B127" s="247" t="s">
        <v>159</v>
      </c>
      <c r="C127" s="322">
        <v>1</v>
      </c>
      <c r="D127" s="322">
        <v>1</v>
      </c>
      <c r="E127" s="165">
        <f t="shared" si="12"/>
        <v>0</v>
      </c>
      <c r="F127" s="136">
        <f t="shared" si="13"/>
        <v>0</v>
      </c>
      <c r="G127" s="31"/>
    </row>
    <row r="128" spans="1:7" ht="12.75" customHeight="1">
      <c r="A128" s="165">
        <v>4</v>
      </c>
      <c r="B128" s="247" t="s">
        <v>160</v>
      </c>
      <c r="C128" s="322">
        <v>23</v>
      </c>
      <c r="D128" s="322">
        <v>23</v>
      </c>
      <c r="E128" s="165">
        <f t="shared" si="12"/>
        <v>0</v>
      </c>
      <c r="F128" s="136">
        <f t="shared" si="13"/>
        <v>0</v>
      </c>
      <c r="G128" s="31"/>
    </row>
    <row r="129" spans="1:7" ht="12.75" customHeight="1">
      <c r="A129" s="165">
        <v>5</v>
      </c>
      <c r="B129" s="247" t="s">
        <v>161</v>
      </c>
      <c r="C129" s="322">
        <v>13</v>
      </c>
      <c r="D129" s="322">
        <v>13</v>
      </c>
      <c r="E129" s="165">
        <f t="shared" si="12"/>
        <v>0</v>
      </c>
      <c r="F129" s="136">
        <f t="shared" si="13"/>
        <v>0</v>
      </c>
      <c r="G129" s="31"/>
    </row>
    <row r="130" spans="1:7" ht="12.75" customHeight="1">
      <c r="A130" s="165">
        <v>6</v>
      </c>
      <c r="B130" s="247" t="s">
        <v>162</v>
      </c>
      <c r="C130" s="322">
        <v>8</v>
      </c>
      <c r="D130" s="322">
        <v>8</v>
      </c>
      <c r="E130" s="165">
        <f t="shared" si="12"/>
        <v>0</v>
      </c>
      <c r="F130" s="136">
        <f t="shared" si="13"/>
        <v>0</v>
      </c>
      <c r="G130" s="31"/>
    </row>
    <row r="131" spans="1:7" ht="12.75" customHeight="1">
      <c r="A131" s="165">
        <v>7</v>
      </c>
      <c r="B131" s="247" t="s">
        <v>163</v>
      </c>
      <c r="C131" s="322">
        <v>13</v>
      </c>
      <c r="D131" s="322">
        <v>13</v>
      </c>
      <c r="E131" s="165">
        <f t="shared" si="12"/>
        <v>0</v>
      </c>
      <c r="F131" s="136">
        <f t="shared" si="13"/>
        <v>0</v>
      </c>
      <c r="G131" s="31"/>
    </row>
    <row r="132" spans="1:7" ht="12.75" customHeight="1">
      <c r="A132" s="165">
        <v>8</v>
      </c>
      <c r="B132" s="247" t="s">
        <v>164</v>
      </c>
      <c r="C132" s="322">
        <v>7</v>
      </c>
      <c r="D132" s="322">
        <v>7</v>
      </c>
      <c r="E132" s="165">
        <f t="shared" si="12"/>
        <v>0</v>
      </c>
      <c r="F132" s="136">
        <f t="shared" si="13"/>
        <v>0</v>
      </c>
      <c r="G132" s="31"/>
    </row>
    <row r="133" spans="1:7" ht="12.75" customHeight="1">
      <c r="A133" s="165">
        <v>9</v>
      </c>
      <c r="B133" s="247" t="s">
        <v>165</v>
      </c>
      <c r="C133" s="322">
        <v>4</v>
      </c>
      <c r="D133" s="322">
        <v>4</v>
      </c>
      <c r="E133" s="165">
        <f aca="true" t="shared" si="14" ref="E133:E144">D133-C133</f>
        <v>0</v>
      </c>
      <c r="F133" s="136">
        <f t="shared" si="13"/>
        <v>0</v>
      </c>
      <c r="G133" s="31"/>
    </row>
    <row r="134" spans="1:7" ht="12.75" customHeight="1">
      <c r="A134" s="165">
        <v>10</v>
      </c>
      <c r="B134" s="247" t="s">
        <v>166</v>
      </c>
      <c r="C134" s="322">
        <v>3</v>
      </c>
      <c r="D134" s="322">
        <v>3</v>
      </c>
      <c r="E134" s="165">
        <f t="shared" si="14"/>
        <v>0</v>
      </c>
      <c r="F134" s="136">
        <f t="shared" si="13"/>
        <v>0</v>
      </c>
      <c r="G134" s="31"/>
    </row>
    <row r="135" spans="1:7" ht="12.75" customHeight="1">
      <c r="A135" s="165">
        <v>11</v>
      </c>
      <c r="B135" s="247" t="s">
        <v>152</v>
      </c>
      <c r="C135" s="322">
        <v>14</v>
      </c>
      <c r="D135" s="322">
        <v>14</v>
      </c>
      <c r="E135" s="165">
        <f t="shared" si="14"/>
        <v>0</v>
      </c>
      <c r="F135" s="136">
        <f t="shared" si="13"/>
        <v>0</v>
      </c>
      <c r="G135" s="31"/>
    </row>
    <row r="136" spans="1:7" ht="12.75" customHeight="1">
      <c r="A136" s="165">
        <v>12</v>
      </c>
      <c r="B136" s="247" t="s">
        <v>167</v>
      </c>
      <c r="C136" s="322">
        <v>26</v>
      </c>
      <c r="D136" s="322">
        <v>26</v>
      </c>
      <c r="E136" s="165">
        <f t="shared" si="14"/>
        <v>0</v>
      </c>
      <c r="F136" s="136">
        <f t="shared" si="13"/>
        <v>0</v>
      </c>
      <c r="G136" s="31"/>
    </row>
    <row r="137" spans="1:7" ht="12.75" customHeight="1">
      <c r="A137" s="165">
        <v>13</v>
      </c>
      <c r="B137" s="247" t="s">
        <v>168</v>
      </c>
      <c r="C137" s="322">
        <v>20</v>
      </c>
      <c r="D137" s="322">
        <v>20</v>
      </c>
      <c r="E137" s="165">
        <f t="shared" si="14"/>
        <v>0</v>
      </c>
      <c r="F137" s="136">
        <f t="shared" si="13"/>
        <v>0</v>
      </c>
      <c r="G137" s="31"/>
    </row>
    <row r="138" spans="1:7" ht="12.75" customHeight="1">
      <c r="A138" s="165">
        <v>14</v>
      </c>
      <c r="B138" s="247" t="s">
        <v>169</v>
      </c>
      <c r="C138" s="322">
        <v>6</v>
      </c>
      <c r="D138" s="322">
        <v>6</v>
      </c>
      <c r="E138" s="165">
        <f t="shared" si="14"/>
        <v>0</v>
      </c>
      <c r="F138" s="136">
        <f t="shared" si="13"/>
        <v>0</v>
      </c>
      <c r="G138" s="31"/>
    </row>
    <row r="139" spans="1:7" ht="12.75" customHeight="1">
      <c r="A139" s="165">
        <v>15</v>
      </c>
      <c r="B139" s="247" t="s">
        <v>170</v>
      </c>
      <c r="C139" s="322">
        <v>5</v>
      </c>
      <c r="D139" s="322">
        <v>5</v>
      </c>
      <c r="E139" s="165">
        <f t="shared" si="14"/>
        <v>0</v>
      </c>
      <c r="F139" s="136">
        <f t="shared" si="13"/>
        <v>0</v>
      </c>
      <c r="G139" s="31"/>
    </row>
    <row r="140" spans="1:7" ht="12.75" customHeight="1">
      <c r="A140" s="165">
        <v>16</v>
      </c>
      <c r="B140" s="247" t="s">
        <v>171</v>
      </c>
      <c r="C140" s="322">
        <v>8</v>
      </c>
      <c r="D140" s="322">
        <v>8</v>
      </c>
      <c r="E140" s="165">
        <f t="shared" si="14"/>
        <v>0</v>
      </c>
      <c r="F140" s="136">
        <f t="shared" si="13"/>
        <v>0</v>
      </c>
      <c r="G140" s="31"/>
    </row>
    <row r="141" spans="1:7" ht="12.75" customHeight="1">
      <c r="A141" s="165">
        <v>17</v>
      </c>
      <c r="B141" s="247" t="s">
        <v>172</v>
      </c>
      <c r="C141" s="322">
        <v>1</v>
      </c>
      <c r="D141" s="322">
        <v>1</v>
      </c>
      <c r="E141" s="165">
        <f t="shared" si="14"/>
        <v>0</v>
      </c>
      <c r="F141" s="136">
        <f t="shared" si="13"/>
        <v>0</v>
      </c>
      <c r="G141" s="31"/>
    </row>
    <row r="142" spans="1:7" ht="12.75" customHeight="1">
      <c r="A142" s="165">
        <v>18</v>
      </c>
      <c r="B142" s="247" t="s">
        <v>173</v>
      </c>
      <c r="C142" s="322">
        <v>2</v>
      </c>
      <c r="D142" s="322">
        <v>2</v>
      </c>
      <c r="E142" s="165">
        <f t="shared" si="14"/>
        <v>0</v>
      </c>
      <c r="F142" s="136">
        <f t="shared" si="13"/>
        <v>0</v>
      </c>
      <c r="G142" s="31"/>
    </row>
    <row r="143" spans="1:7" ht="12.75" customHeight="1">
      <c r="A143" s="165">
        <v>19</v>
      </c>
      <c r="B143" s="247" t="s">
        <v>174</v>
      </c>
      <c r="C143" s="322">
        <v>10</v>
      </c>
      <c r="D143" s="322">
        <v>10</v>
      </c>
      <c r="E143" s="165">
        <f t="shared" si="14"/>
        <v>0</v>
      </c>
      <c r="F143" s="136">
        <f t="shared" si="13"/>
        <v>0</v>
      </c>
      <c r="G143" s="31"/>
    </row>
    <row r="144" spans="1:7" ht="12.75" customHeight="1">
      <c r="A144" s="165">
        <v>20</v>
      </c>
      <c r="B144" s="247" t="s">
        <v>175</v>
      </c>
      <c r="C144" s="322">
        <v>14</v>
      </c>
      <c r="D144" s="322">
        <v>14</v>
      </c>
      <c r="E144" s="165">
        <f t="shared" si="14"/>
        <v>0</v>
      </c>
      <c r="F144" s="136">
        <f t="shared" si="13"/>
        <v>0</v>
      </c>
      <c r="G144" s="31"/>
    </row>
    <row r="145" spans="1:7" ht="12.75" customHeight="1">
      <c r="A145" s="165">
        <v>21</v>
      </c>
      <c r="B145" s="247" t="s">
        <v>176</v>
      </c>
      <c r="C145" s="322">
        <v>11</v>
      </c>
      <c r="D145" s="322">
        <v>11</v>
      </c>
      <c r="E145" s="165">
        <f aca="true" t="shared" si="15" ref="E145:E159">D145-C145</f>
        <v>0</v>
      </c>
      <c r="F145" s="136">
        <f t="shared" si="13"/>
        <v>0</v>
      </c>
      <c r="G145" s="31"/>
    </row>
    <row r="146" spans="1:7" ht="12.75" customHeight="1">
      <c r="A146" s="165">
        <v>22</v>
      </c>
      <c r="B146" s="247" t="s">
        <v>177</v>
      </c>
      <c r="C146" s="322">
        <v>5</v>
      </c>
      <c r="D146" s="322">
        <v>5</v>
      </c>
      <c r="E146" s="165">
        <f t="shared" si="15"/>
        <v>0</v>
      </c>
      <c r="F146" s="136">
        <f t="shared" si="13"/>
        <v>0</v>
      </c>
      <c r="G146" s="31"/>
    </row>
    <row r="147" spans="1:7" ht="12.75" customHeight="1">
      <c r="A147" s="165">
        <v>23</v>
      </c>
      <c r="B147" s="247" t="s">
        <v>178</v>
      </c>
      <c r="C147" s="234">
        <v>19</v>
      </c>
      <c r="D147" s="234">
        <v>19</v>
      </c>
      <c r="E147" s="165">
        <f t="shared" si="15"/>
        <v>0</v>
      </c>
      <c r="F147" s="136">
        <f t="shared" si="13"/>
        <v>0</v>
      </c>
      <c r="G147" s="31"/>
    </row>
    <row r="148" spans="1:8" ht="12.75" customHeight="1">
      <c r="A148" s="165">
        <v>24</v>
      </c>
      <c r="B148" s="247" t="s">
        <v>179</v>
      </c>
      <c r="C148" s="234">
        <v>0</v>
      </c>
      <c r="D148" s="234">
        <v>0</v>
      </c>
      <c r="E148" s="165">
        <f t="shared" si="15"/>
        <v>0</v>
      </c>
      <c r="F148" s="136" t="e">
        <f t="shared" si="13"/>
        <v>#DIV/0!</v>
      </c>
      <c r="G148" s="31"/>
      <c r="H148" s="10" t="s">
        <v>12</v>
      </c>
    </row>
    <row r="149" spans="1:7" ht="12.75" customHeight="1">
      <c r="A149" s="165">
        <v>25</v>
      </c>
      <c r="B149" s="247" t="s">
        <v>180</v>
      </c>
      <c r="C149" s="234">
        <v>0</v>
      </c>
      <c r="D149" s="234">
        <v>0</v>
      </c>
      <c r="E149" s="165">
        <f t="shared" si="15"/>
        <v>0</v>
      </c>
      <c r="F149" s="136" t="e">
        <f t="shared" si="13"/>
        <v>#DIV/0!</v>
      </c>
      <c r="G149" s="31"/>
    </row>
    <row r="150" spans="1:7" ht="12.75" customHeight="1">
      <c r="A150" s="165">
        <v>26</v>
      </c>
      <c r="B150" s="247" t="s">
        <v>181</v>
      </c>
      <c r="C150" s="234">
        <v>0</v>
      </c>
      <c r="D150" s="234">
        <v>0</v>
      </c>
      <c r="E150" s="165">
        <f t="shared" si="15"/>
        <v>0</v>
      </c>
      <c r="F150" s="136" t="e">
        <f t="shared" si="13"/>
        <v>#DIV/0!</v>
      </c>
      <c r="G150" s="31"/>
    </row>
    <row r="151" spans="1:7" ht="12.75" customHeight="1">
      <c r="A151" s="165">
        <v>27</v>
      </c>
      <c r="B151" s="247" t="s">
        <v>182</v>
      </c>
      <c r="C151" s="234">
        <v>0</v>
      </c>
      <c r="D151" s="234">
        <v>0</v>
      </c>
      <c r="E151" s="165">
        <f t="shared" si="15"/>
        <v>0</v>
      </c>
      <c r="F151" s="136" t="e">
        <f t="shared" si="13"/>
        <v>#DIV/0!</v>
      </c>
      <c r="G151" s="31"/>
    </row>
    <row r="152" spans="1:7" ht="12.75" customHeight="1">
      <c r="A152" s="165">
        <v>28</v>
      </c>
      <c r="B152" s="247" t="s">
        <v>183</v>
      </c>
      <c r="C152" s="234">
        <v>9</v>
      </c>
      <c r="D152" s="234">
        <v>9</v>
      </c>
      <c r="E152" s="165">
        <f t="shared" si="15"/>
        <v>0</v>
      </c>
      <c r="F152" s="136">
        <f t="shared" si="13"/>
        <v>0</v>
      </c>
      <c r="G152" s="31"/>
    </row>
    <row r="153" spans="1:7" ht="12.75" customHeight="1">
      <c r="A153" s="165">
        <v>29</v>
      </c>
      <c r="B153" s="247" t="s">
        <v>184</v>
      </c>
      <c r="C153" s="234">
        <v>0</v>
      </c>
      <c r="D153" s="234">
        <v>0</v>
      </c>
      <c r="E153" s="165">
        <f t="shared" si="15"/>
        <v>0</v>
      </c>
      <c r="F153" s="136" t="e">
        <f t="shared" si="13"/>
        <v>#DIV/0!</v>
      </c>
      <c r="G153" s="31"/>
    </row>
    <row r="154" spans="1:7" ht="12.75" customHeight="1">
      <c r="A154" s="165">
        <v>30</v>
      </c>
      <c r="B154" s="247" t="s">
        <v>185</v>
      </c>
      <c r="C154" s="234">
        <v>4</v>
      </c>
      <c r="D154" s="234">
        <v>4</v>
      </c>
      <c r="E154" s="165">
        <f t="shared" si="15"/>
        <v>0</v>
      </c>
      <c r="F154" s="136">
        <f t="shared" si="13"/>
        <v>0</v>
      </c>
      <c r="G154" s="31"/>
    </row>
    <row r="155" spans="1:7" ht="12.75" customHeight="1">
      <c r="A155" s="165">
        <v>31</v>
      </c>
      <c r="B155" s="247" t="s">
        <v>186</v>
      </c>
      <c r="C155" s="234">
        <v>2</v>
      </c>
      <c r="D155" s="234">
        <v>2</v>
      </c>
      <c r="E155" s="165">
        <f t="shared" si="15"/>
        <v>0</v>
      </c>
      <c r="F155" s="136">
        <f t="shared" si="13"/>
        <v>0</v>
      </c>
      <c r="G155" s="31"/>
    </row>
    <row r="156" spans="1:8" ht="12.75" customHeight="1">
      <c r="A156" s="165">
        <v>32</v>
      </c>
      <c r="B156" s="247" t="s">
        <v>187</v>
      </c>
      <c r="C156" s="234">
        <v>1</v>
      </c>
      <c r="D156" s="234">
        <v>1</v>
      </c>
      <c r="E156" s="165">
        <f t="shared" si="15"/>
        <v>0</v>
      </c>
      <c r="F156" s="136">
        <f t="shared" si="13"/>
        <v>0</v>
      </c>
      <c r="G156" s="31"/>
      <c r="H156" s="10" t="s">
        <v>12</v>
      </c>
    </row>
    <row r="157" spans="1:7" ht="12.75" customHeight="1">
      <c r="A157" s="165">
        <v>33</v>
      </c>
      <c r="B157" s="247" t="s">
        <v>188</v>
      </c>
      <c r="C157" s="234">
        <v>0</v>
      </c>
      <c r="D157" s="234">
        <v>0</v>
      </c>
      <c r="E157" s="165">
        <f t="shared" si="15"/>
        <v>0</v>
      </c>
      <c r="F157" s="136" t="e">
        <f t="shared" si="13"/>
        <v>#DIV/0!</v>
      </c>
      <c r="G157" s="31"/>
    </row>
    <row r="158" spans="1:7" ht="12.75" customHeight="1">
      <c r="A158" s="165">
        <v>34</v>
      </c>
      <c r="B158" s="247" t="s">
        <v>189</v>
      </c>
      <c r="C158" s="234">
        <v>4</v>
      </c>
      <c r="D158" s="234">
        <v>4</v>
      </c>
      <c r="E158" s="165">
        <f t="shared" si="15"/>
        <v>0</v>
      </c>
      <c r="F158" s="136">
        <f t="shared" si="13"/>
        <v>0</v>
      </c>
      <c r="G158" s="31"/>
    </row>
    <row r="159" spans="1:7" ht="12.75" customHeight="1">
      <c r="A159" s="165">
        <v>35</v>
      </c>
      <c r="B159" s="247" t="s">
        <v>190</v>
      </c>
      <c r="C159" s="234">
        <v>2</v>
      </c>
      <c r="D159" s="234">
        <v>2</v>
      </c>
      <c r="E159" s="165">
        <f t="shared" si="15"/>
        <v>0</v>
      </c>
      <c r="F159" s="136">
        <f t="shared" si="13"/>
        <v>0</v>
      </c>
      <c r="G159" s="31"/>
    </row>
    <row r="160" spans="1:7" ht="12.75" customHeight="1">
      <c r="A160" s="165">
        <v>36</v>
      </c>
      <c r="B160" s="247" t="s">
        <v>191</v>
      </c>
      <c r="C160" s="234">
        <v>0</v>
      </c>
      <c r="D160" s="234">
        <v>0</v>
      </c>
      <c r="E160" s="165">
        <f>D160-C160</f>
        <v>0</v>
      </c>
      <c r="F160" s="136" t="e">
        <f t="shared" si="13"/>
        <v>#DIV/0!</v>
      </c>
      <c r="G160" s="31"/>
    </row>
    <row r="161" spans="1:7" ht="12.75" customHeight="1">
      <c r="A161" s="165">
        <v>37</v>
      </c>
      <c r="B161" s="247" t="s">
        <v>192</v>
      </c>
      <c r="C161" s="234">
        <v>13</v>
      </c>
      <c r="D161" s="234">
        <v>13</v>
      </c>
      <c r="E161" s="165">
        <f>D161-C161</f>
        <v>0</v>
      </c>
      <c r="F161" s="136">
        <f t="shared" si="13"/>
        <v>0</v>
      </c>
      <c r="G161" s="31"/>
    </row>
    <row r="162" spans="1:7" ht="12.75" customHeight="1">
      <c r="A162" s="165">
        <v>38</v>
      </c>
      <c r="B162" s="247" t="s">
        <v>193</v>
      </c>
      <c r="C162" s="234">
        <v>12</v>
      </c>
      <c r="D162" s="234">
        <v>12</v>
      </c>
      <c r="E162" s="165">
        <f>D162-C162</f>
        <v>0</v>
      </c>
      <c r="F162" s="136">
        <f t="shared" si="13"/>
        <v>0</v>
      </c>
      <c r="G162" s="31"/>
    </row>
    <row r="163" spans="1:7" ht="17.25" customHeight="1">
      <c r="A163" s="34"/>
      <c r="B163" s="1" t="s">
        <v>27</v>
      </c>
      <c r="C163" s="323">
        <v>289</v>
      </c>
      <c r="D163" s="323">
        <v>289</v>
      </c>
      <c r="E163" s="187">
        <f>D163-C163</f>
        <v>0</v>
      </c>
      <c r="F163" s="135">
        <f t="shared" si="13"/>
        <v>0</v>
      </c>
      <c r="G163" s="31"/>
    </row>
    <row r="164" spans="1:7" ht="12.75" customHeight="1">
      <c r="A164" s="40"/>
      <c r="B164" s="2"/>
      <c r="C164" s="37"/>
      <c r="D164" s="37"/>
      <c r="E164" s="41"/>
      <c r="F164" s="42"/>
      <c r="G164" s="31"/>
    </row>
    <row r="165" spans="1:7" ht="12.75" customHeight="1">
      <c r="A165" s="40"/>
      <c r="B165" s="2"/>
      <c r="C165" s="37"/>
      <c r="D165" s="37"/>
      <c r="E165" s="41"/>
      <c r="F165" s="42"/>
      <c r="G165" s="31"/>
    </row>
    <row r="166" spans="1:7" ht="12.75" customHeight="1">
      <c r="A166" s="350" t="s">
        <v>225</v>
      </c>
      <c r="B166" s="350"/>
      <c r="C166" s="350"/>
      <c r="D166" s="350"/>
      <c r="E166" s="350"/>
      <c r="F166" s="350"/>
      <c r="G166" s="350"/>
    </row>
    <row r="167" spans="1:7" ht="54.75" customHeight="1">
      <c r="A167" s="16" t="s">
        <v>20</v>
      </c>
      <c r="B167" s="16" t="s">
        <v>21</v>
      </c>
      <c r="C167" s="187" t="s">
        <v>227</v>
      </c>
      <c r="D167" s="124" t="s">
        <v>98</v>
      </c>
      <c r="E167" s="29" t="s">
        <v>6</v>
      </c>
      <c r="F167" s="16" t="s">
        <v>28</v>
      </c>
      <c r="G167" s="31"/>
    </row>
    <row r="168" spans="1:7" ht="12.75" customHeight="1">
      <c r="A168" s="16">
        <v>1</v>
      </c>
      <c r="B168" s="16">
        <v>2</v>
      </c>
      <c r="C168" s="16">
        <v>3</v>
      </c>
      <c r="D168" s="16">
        <v>4</v>
      </c>
      <c r="E168" s="16" t="s">
        <v>29</v>
      </c>
      <c r="F168" s="16">
        <v>6</v>
      </c>
      <c r="G168" s="31"/>
    </row>
    <row r="169" spans="1:8" ht="12.75" customHeight="1">
      <c r="A169" s="165">
        <v>1</v>
      </c>
      <c r="B169" s="247" t="s">
        <v>157</v>
      </c>
      <c r="C169" s="234">
        <v>381250</v>
      </c>
      <c r="D169" s="188">
        <v>241875.462072449</v>
      </c>
      <c r="E169" s="188">
        <f>D169-C169</f>
        <v>-139374.537927551</v>
      </c>
      <c r="F169" s="178">
        <f>E169/C169</f>
        <v>-0.3655725584984944</v>
      </c>
      <c r="G169" s="219"/>
      <c r="H169" s="332">
        <f>D169/C169*100</f>
        <v>63.44274415015057</v>
      </c>
    </row>
    <row r="170" spans="1:8" ht="12.75" customHeight="1">
      <c r="A170" s="165">
        <v>2</v>
      </c>
      <c r="B170" s="247" t="s">
        <v>158</v>
      </c>
      <c r="C170" s="234">
        <v>284953</v>
      </c>
      <c r="D170" s="188">
        <v>174295.84384615382</v>
      </c>
      <c r="E170" s="188">
        <f>D170-C170</f>
        <v>-110657.15615384618</v>
      </c>
      <c r="F170" s="178">
        <f>E170/C170</f>
        <v>-0.3883347645185212</v>
      </c>
      <c r="G170" s="219"/>
      <c r="H170" s="332">
        <f aca="true" t="shared" si="16" ref="H170:H209">D170/C170*100</f>
        <v>61.16652354814788</v>
      </c>
    </row>
    <row r="171" spans="1:8" ht="12.75" customHeight="1">
      <c r="A171" s="165">
        <v>3</v>
      </c>
      <c r="B171" s="247" t="s">
        <v>159</v>
      </c>
      <c r="C171" s="234">
        <v>236034</v>
      </c>
      <c r="D171" s="188">
        <v>142884.1122984375</v>
      </c>
      <c r="E171" s="188">
        <f>D171-C171</f>
        <v>-93149.88770156249</v>
      </c>
      <c r="F171" s="178">
        <f>E171/C171</f>
        <v>-0.39464605820162557</v>
      </c>
      <c r="G171" s="219"/>
      <c r="H171" s="332">
        <f t="shared" si="16"/>
        <v>60.53539417983744</v>
      </c>
    </row>
    <row r="172" spans="1:8" ht="12.75" customHeight="1">
      <c r="A172" s="165">
        <v>4</v>
      </c>
      <c r="B172" s="247" t="s">
        <v>160</v>
      </c>
      <c r="C172" s="234">
        <v>127279</v>
      </c>
      <c r="D172" s="188">
        <v>97654.14484387754</v>
      </c>
      <c r="E172" s="188">
        <f>D172-C172</f>
        <v>-29624.85515612246</v>
      </c>
      <c r="F172" s="178">
        <f>E172/C172</f>
        <v>-0.23275524757518884</v>
      </c>
      <c r="G172" s="219"/>
      <c r="H172" s="332">
        <f t="shared" si="16"/>
        <v>76.72447524248112</v>
      </c>
    </row>
    <row r="173" spans="1:8" ht="12.75" customHeight="1">
      <c r="A173" s="165">
        <v>5</v>
      </c>
      <c r="B173" s="247" t="s">
        <v>161</v>
      </c>
      <c r="C173" s="234">
        <v>278323</v>
      </c>
      <c r="D173" s="188">
        <v>176865.75742274884</v>
      </c>
      <c r="E173" s="188">
        <f>D173-C173</f>
        <v>-101457.24257725116</v>
      </c>
      <c r="F173" s="178">
        <f>E173/C173</f>
        <v>-0.3645305726700674</v>
      </c>
      <c r="G173" s="219"/>
      <c r="H173" s="332">
        <f t="shared" si="16"/>
        <v>63.54694273299326</v>
      </c>
    </row>
    <row r="174" spans="1:8" s="167" customFormat="1" ht="12.75" customHeight="1">
      <c r="A174" s="165">
        <v>6</v>
      </c>
      <c r="B174" s="247" t="s">
        <v>162</v>
      </c>
      <c r="C174" s="234">
        <v>164619</v>
      </c>
      <c r="D174" s="188">
        <v>115277.36883969848</v>
      </c>
      <c r="E174" s="188">
        <f aca="true" t="shared" si="17" ref="E174:E180">D174-C174</f>
        <v>-49341.63116030152</v>
      </c>
      <c r="F174" s="178">
        <f aca="true" t="shared" si="18" ref="F174:F180">E174/C174</f>
        <v>-0.2997322979747266</v>
      </c>
      <c r="G174" s="219"/>
      <c r="H174" s="332">
        <f t="shared" si="16"/>
        <v>70.02677020252735</v>
      </c>
    </row>
    <row r="175" spans="1:8" ht="12.75" customHeight="1">
      <c r="A175" s="165">
        <v>7</v>
      </c>
      <c r="B175" s="247" t="s">
        <v>163</v>
      </c>
      <c r="C175" s="234">
        <v>444928</v>
      </c>
      <c r="D175" s="188">
        <v>276656.34502512316</v>
      </c>
      <c r="E175" s="188">
        <f t="shared" si="17"/>
        <v>-168271.65497487684</v>
      </c>
      <c r="F175" s="178">
        <f t="shared" si="18"/>
        <v>-0.37819974237377024</v>
      </c>
      <c r="G175" s="219"/>
      <c r="H175" s="332">
        <f t="shared" si="16"/>
        <v>62.18002576262298</v>
      </c>
    </row>
    <row r="176" spans="1:8" ht="12.75" customHeight="1">
      <c r="A176" s="165">
        <v>8</v>
      </c>
      <c r="B176" s="247" t="s">
        <v>164</v>
      </c>
      <c r="C176" s="234">
        <v>88601</v>
      </c>
      <c r="D176" s="188">
        <v>60972.63427720207</v>
      </c>
      <c r="E176" s="188">
        <f t="shared" si="17"/>
        <v>-27628.365722797927</v>
      </c>
      <c r="F176" s="178">
        <f t="shared" si="18"/>
        <v>-0.31182905071949446</v>
      </c>
      <c r="G176" s="219"/>
      <c r="H176" s="332">
        <f t="shared" si="16"/>
        <v>68.81709492805057</v>
      </c>
    </row>
    <row r="177" spans="1:8" ht="12.75" customHeight="1">
      <c r="A177" s="165">
        <v>9</v>
      </c>
      <c r="B177" s="247" t="s">
        <v>165</v>
      </c>
      <c r="C177" s="234">
        <v>77395</v>
      </c>
      <c r="D177" s="188">
        <v>46385.629526470584</v>
      </c>
      <c r="E177" s="188">
        <f t="shared" si="17"/>
        <v>-31009.370473529416</v>
      </c>
      <c r="F177" s="178">
        <f t="shared" si="18"/>
        <v>-0.4006637440859153</v>
      </c>
      <c r="G177" s="219"/>
      <c r="H177" s="332">
        <f t="shared" si="16"/>
        <v>59.93362559140847</v>
      </c>
    </row>
    <row r="178" spans="1:8" ht="12.75" customHeight="1">
      <c r="A178" s="165">
        <v>10</v>
      </c>
      <c r="B178" s="247" t="s">
        <v>166</v>
      </c>
      <c r="C178" s="234">
        <v>229067</v>
      </c>
      <c r="D178" s="188">
        <v>157244.7635275862</v>
      </c>
      <c r="E178" s="188">
        <f t="shared" si="17"/>
        <v>-71822.23647241379</v>
      </c>
      <c r="F178" s="178">
        <f t="shared" si="18"/>
        <v>-0.3135424852659431</v>
      </c>
      <c r="G178" s="219"/>
      <c r="H178" s="332">
        <f t="shared" si="16"/>
        <v>68.6457514734057</v>
      </c>
    </row>
    <row r="179" spans="1:8" ht="12.75" customHeight="1">
      <c r="A179" s="165">
        <v>11</v>
      </c>
      <c r="B179" s="247" t="s">
        <v>152</v>
      </c>
      <c r="C179" s="234">
        <v>255439</v>
      </c>
      <c r="D179" s="188">
        <v>177402.47774088668</v>
      </c>
      <c r="E179" s="188">
        <f t="shared" si="17"/>
        <v>-78036.52225911332</v>
      </c>
      <c r="F179" s="178">
        <f t="shared" si="18"/>
        <v>-0.3054996388927036</v>
      </c>
      <c r="G179" s="219"/>
      <c r="H179" s="332">
        <f t="shared" si="16"/>
        <v>69.45003611072964</v>
      </c>
    </row>
    <row r="180" spans="1:8" ht="12.75" customHeight="1">
      <c r="A180" s="165">
        <v>12</v>
      </c>
      <c r="B180" s="247" t="s">
        <v>167</v>
      </c>
      <c r="C180" s="234">
        <v>432165</v>
      </c>
      <c r="D180" s="188">
        <v>258622.9893932367</v>
      </c>
      <c r="E180" s="188">
        <f t="shared" si="17"/>
        <v>-173542.0106067633</v>
      </c>
      <c r="F180" s="178">
        <f t="shared" si="18"/>
        <v>-0.4015642419139988</v>
      </c>
      <c r="G180" s="219"/>
      <c r="H180" s="332">
        <f t="shared" si="16"/>
        <v>59.843575808600114</v>
      </c>
    </row>
    <row r="181" spans="1:8" ht="12.75" customHeight="1">
      <c r="A181" s="165">
        <v>13</v>
      </c>
      <c r="B181" s="247" t="s">
        <v>168</v>
      </c>
      <c r="C181" s="234">
        <v>252171</v>
      </c>
      <c r="D181" s="188">
        <v>171038.69649322034</v>
      </c>
      <c r="E181" s="188">
        <f aca="true" t="shared" si="19" ref="E181:E187">D181-C181</f>
        <v>-81132.30350677966</v>
      </c>
      <c r="F181" s="178">
        <f aca="true" t="shared" si="20" ref="F181:F187">E181/C181</f>
        <v>-0.3217352649859804</v>
      </c>
      <c r="G181" s="219"/>
      <c r="H181" s="332">
        <f t="shared" si="16"/>
        <v>67.82647350140196</v>
      </c>
    </row>
    <row r="182" spans="1:8" ht="12.75" customHeight="1">
      <c r="A182" s="165">
        <v>14</v>
      </c>
      <c r="B182" s="247" t="s">
        <v>169</v>
      </c>
      <c r="C182" s="234">
        <v>239340</v>
      </c>
      <c r="D182" s="188">
        <v>164581.38594976073</v>
      </c>
      <c r="E182" s="188">
        <f t="shared" si="19"/>
        <v>-74758.61405023927</v>
      </c>
      <c r="F182" s="178">
        <f t="shared" si="20"/>
        <v>-0.31235319649970444</v>
      </c>
      <c r="G182" s="219"/>
      <c r="H182" s="332">
        <f t="shared" si="16"/>
        <v>68.76468035002955</v>
      </c>
    </row>
    <row r="183" spans="1:8" ht="12.75" customHeight="1">
      <c r="A183" s="165">
        <v>15</v>
      </c>
      <c r="B183" s="247" t="s">
        <v>170</v>
      </c>
      <c r="C183" s="234">
        <v>490960</v>
      </c>
      <c r="D183" s="188">
        <v>305036.61109639175</v>
      </c>
      <c r="E183" s="188">
        <f t="shared" si="19"/>
        <v>-185923.38890360825</v>
      </c>
      <c r="F183" s="178">
        <f t="shared" si="20"/>
        <v>-0.3786935573236277</v>
      </c>
      <c r="G183" s="219"/>
      <c r="H183" s="332">
        <f t="shared" si="16"/>
        <v>62.13064426763722</v>
      </c>
    </row>
    <row r="184" spans="1:8" ht="12.75" customHeight="1">
      <c r="A184" s="165">
        <v>16</v>
      </c>
      <c r="B184" s="247" t="s">
        <v>171</v>
      </c>
      <c r="C184" s="234">
        <v>456291</v>
      </c>
      <c r="D184" s="188">
        <v>279160.06554639176</v>
      </c>
      <c r="E184" s="188">
        <f t="shared" si="19"/>
        <v>-177130.93445360824</v>
      </c>
      <c r="F184" s="178">
        <f t="shared" si="20"/>
        <v>-0.38819730052446405</v>
      </c>
      <c r="G184" s="219"/>
      <c r="H184" s="332">
        <f t="shared" si="16"/>
        <v>61.18026994755359</v>
      </c>
    </row>
    <row r="185" spans="1:8" ht="12.75" customHeight="1">
      <c r="A185" s="165">
        <v>17</v>
      </c>
      <c r="B185" s="247" t="s">
        <v>172</v>
      </c>
      <c r="C185" s="234">
        <v>105609</v>
      </c>
      <c r="D185" s="188">
        <v>61469.5785550505</v>
      </c>
      <c r="E185" s="188">
        <f t="shared" si="19"/>
        <v>-44139.4214449495</v>
      </c>
      <c r="F185" s="178">
        <f t="shared" si="20"/>
        <v>-0.41795132464988305</v>
      </c>
      <c r="G185" s="219"/>
      <c r="H185" s="332">
        <f t="shared" si="16"/>
        <v>58.204867535011694</v>
      </c>
    </row>
    <row r="186" spans="1:8" ht="12.75" customHeight="1">
      <c r="A186" s="165">
        <v>18</v>
      </c>
      <c r="B186" s="247" t="s">
        <v>173</v>
      </c>
      <c r="C186" s="234">
        <v>316335</v>
      </c>
      <c r="D186" s="188">
        <v>181673.50333062198</v>
      </c>
      <c r="E186" s="188">
        <f t="shared" si="19"/>
        <v>-134661.49666937802</v>
      </c>
      <c r="F186" s="178">
        <f t="shared" si="20"/>
        <v>-0.425692688666692</v>
      </c>
      <c r="G186" s="219"/>
      <c r="H186" s="332">
        <f t="shared" si="16"/>
        <v>57.4307311333308</v>
      </c>
    </row>
    <row r="187" spans="1:8" ht="12.75" customHeight="1">
      <c r="A187" s="165">
        <v>19</v>
      </c>
      <c r="B187" s="247" t="s">
        <v>174</v>
      </c>
      <c r="C187" s="234">
        <v>645306</v>
      </c>
      <c r="D187" s="188">
        <v>438467.12325934577</v>
      </c>
      <c r="E187" s="188">
        <f t="shared" si="19"/>
        <v>-206838.87674065423</v>
      </c>
      <c r="F187" s="178">
        <f t="shared" si="20"/>
        <v>-0.32052836443587107</v>
      </c>
      <c r="G187" s="219"/>
      <c r="H187" s="332">
        <f t="shared" si="16"/>
        <v>67.94716355641289</v>
      </c>
    </row>
    <row r="188" spans="1:8" ht="12.75" customHeight="1">
      <c r="A188" s="165">
        <v>20</v>
      </c>
      <c r="B188" s="247" t="s">
        <v>175</v>
      </c>
      <c r="C188" s="234">
        <v>455824</v>
      </c>
      <c r="D188" s="188">
        <v>328421.1781004695</v>
      </c>
      <c r="E188" s="188">
        <f aca="true" t="shared" si="21" ref="E188:E193">D188-C188</f>
        <v>-127402.82189953048</v>
      </c>
      <c r="F188" s="178">
        <f aca="true" t="shared" si="22" ref="F188:F193">E188/C188</f>
        <v>-0.2795000304931958</v>
      </c>
      <c r="G188" s="219"/>
      <c r="H188" s="332">
        <f t="shared" si="16"/>
        <v>72.04999695068042</v>
      </c>
    </row>
    <row r="189" spans="1:8" ht="12.75" customHeight="1">
      <c r="A189" s="165">
        <v>21</v>
      </c>
      <c r="B189" s="247" t="s">
        <v>176</v>
      </c>
      <c r="C189" s="234">
        <v>423533</v>
      </c>
      <c r="D189" s="188">
        <v>272449.47917650273</v>
      </c>
      <c r="E189" s="188">
        <f t="shared" si="21"/>
        <v>-151083.52082349727</v>
      </c>
      <c r="F189" s="178">
        <f t="shared" si="22"/>
        <v>-0.3567219574944509</v>
      </c>
      <c r="G189" s="219"/>
      <c r="H189" s="332">
        <f t="shared" si="16"/>
        <v>64.3278042505549</v>
      </c>
    </row>
    <row r="190" spans="1:8" ht="12.75" customHeight="1">
      <c r="A190" s="165">
        <v>22</v>
      </c>
      <c r="B190" s="247" t="s">
        <v>177</v>
      </c>
      <c r="C190" s="234">
        <v>574406</v>
      </c>
      <c r="D190" s="188">
        <v>350014.0829902703</v>
      </c>
      <c r="E190" s="188">
        <f t="shared" si="21"/>
        <v>-224391.91700972972</v>
      </c>
      <c r="F190" s="178">
        <f t="shared" si="22"/>
        <v>-0.3906503710088852</v>
      </c>
      <c r="G190" s="219"/>
      <c r="H190" s="332">
        <f t="shared" si="16"/>
        <v>60.934962899111476</v>
      </c>
    </row>
    <row r="191" spans="1:8" ht="12.75" customHeight="1">
      <c r="A191" s="165">
        <v>23</v>
      </c>
      <c r="B191" s="247" t="s">
        <v>178</v>
      </c>
      <c r="C191" s="234">
        <v>419450</v>
      </c>
      <c r="D191" s="188">
        <v>276799.6085878049</v>
      </c>
      <c r="E191" s="188">
        <f t="shared" si="21"/>
        <v>-142650.3914121951</v>
      </c>
      <c r="F191" s="178">
        <f t="shared" si="22"/>
        <v>-0.3400891439079631</v>
      </c>
      <c r="G191" s="219"/>
      <c r="H191" s="332">
        <f t="shared" si="16"/>
        <v>65.9910856092037</v>
      </c>
    </row>
    <row r="192" spans="1:8" s="191" customFormat="1" ht="12.75" customHeight="1">
      <c r="A192" s="165">
        <v>24</v>
      </c>
      <c r="B192" s="247" t="s">
        <v>179</v>
      </c>
      <c r="C192" s="234">
        <v>444386</v>
      </c>
      <c r="D192" s="188">
        <v>259380.85280179372</v>
      </c>
      <c r="E192" s="188">
        <f t="shared" si="21"/>
        <v>-185005.14719820628</v>
      </c>
      <c r="F192" s="178">
        <f t="shared" si="22"/>
        <v>-0.4163163267929374</v>
      </c>
      <c r="G192" s="219"/>
      <c r="H192" s="332">
        <f t="shared" si="16"/>
        <v>58.36836732070626</v>
      </c>
    </row>
    <row r="193" spans="1:8" s="191" customFormat="1" ht="12.75" customHeight="1">
      <c r="A193" s="165">
        <v>25</v>
      </c>
      <c r="B193" s="247" t="s">
        <v>180</v>
      </c>
      <c r="C193" s="234">
        <v>229568</v>
      </c>
      <c r="D193" s="188">
        <v>147366.5181818182</v>
      </c>
      <c r="E193" s="188">
        <f t="shared" si="21"/>
        <v>-82201.48181818181</v>
      </c>
      <c r="F193" s="178">
        <f t="shared" si="22"/>
        <v>-0.35807029646197125</v>
      </c>
      <c r="G193" s="219"/>
      <c r="H193" s="332">
        <f t="shared" si="16"/>
        <v>64.19297035380288</v>
      </c>
    </row>
    <row r="194" spans="1:8" s="191" customFormat="1" ht="12.75" customHeight="1">
      <c r="A194" s="165">
        <v>26</v>
      </c>
      <c r="B194" s="247" t="s">
        <v>181</v>
      </c>
      <c r="C194" s="234">
        <v>377196</v>
      </c>
      <c r="D194" s="188">
        <v>229774.7601763819</v>
      </c>
      <c r="E194" s="188">
        <f aca="true" t="shared" si="23" ref="E194:E204">D194-C194</f>
        <v>-147421.2398236181</v>
      </c>
      <c r="F194" s="178">
        <f aca="true" t="shared" si="24" ref="F194:F204">E194/C194</f>
        <v>-0.39083457890226325</v>
      </c>
      <c r="G194" s="219"/>
      <c r="H194" s="332">
        <f t="shared" si="16"/>
        <v>60.91654210977367</v>
      </c>
    </row>
    <row r="195" spans="1:8" s="191" customFormat="1" ht="12.75" customHeight="1">
      <c r="A195" s="165">
        <v>27</v>
      </c>
      <c r="B195" s="247" t="s">
        <v>182</v>
      </c>
      <c r="C195" s="234">
        <v>428662</v>
      </c>
      <c r="D195" s="188">
        <v>235237.73094305556</v>
      </c>
      <c r="E195" s="188">
        <f t="shared" si="23"/>
        <v>-193424.26905694444</v>
      </c>
      <c r="F195" s="178">
        <f t="shared" si="24"/>
        <v>-0.45122793496261493</v>
      </c>
      <c r="G195" s="219"/>
      <c r="H195" s="332">
        <f t="shared" si="16"/>
        <v>54.877206503738506</v>
      </c>
    </row>
    <row r="196" spans="1:8" s="191" customFormat="1" ht="12.75" customHeight="1">
      <c r="A196" s="165">
        <v>28</v>
      </c>
      <c r="B196" s="247" t="s">
        <v>183</v>
      </c>
      <c r="C196" s="234">
        <v>319485</v>
      </c>
      <c r="D196" s="188">
        <v>203313.74056344086</v>
      </c>
      <c r="E196" s="188">
        <f t="shared" si="23"/>
        <v>-116171.25943655914</v>
      </c>
      <c r="F196" s="178">
        <f t="shared" si="24"/>
        <v>-0.36362038730005836</v>
      </c>
      <c r="G196" s="219"/>
      <c r="H196" s="332">
        <f t="shared" si="16"/>
        <v>63.63796126999417</v>
      </c>
    </row>
    <row r="197" spans="1:8" s="191" customFormat="1" ht="12.75" customHeight="1">
      <c r="A197" s="165">
        <v>29</v>
      </c>
      <c r="B197" s="247" t="s">
        <v>184</v>
      </c>
      <c r="C197" s="234">
        <v>213069</v>
      </c>
      <c r="D197" s="188">
        <v>141660.42106568627</v>
      </c>
      <c r="E197" s="188">
        <f t="shared" si="23"/>
        <v>-71408.57893431373</v>
      </c>
      <c r="F197" s="178">
        <f t="shared" si="24"/>
        <v>-0.335142976849348</v>
      </c>
      <c r="G197" s="219"/>
      <c r="H197" s="332">
        <f t="shared" si="16"/>
        <v>66.4857023150652</v>
      </c>
    </row>
    <row r="198" spans="1:8" s="191" customFormat="1" ht="12.75" customHeight="1">
      <c r="A198" s="165">
        <v>30</v>
      </c>
      <c r="B198" s="247" t="s">
        <v>185</v>
      </c>
      <c r="C198" s="234">
        <v>119297</v>
      </c>
      <c r="D198" s="188">
        <v>81427.77076908214</v>
      </c>
      <c r="E198" s="188">
        <f t="shared" si="23"/>
        <v>-37869.22923091786</v>
      </c>
      <c r="F198" s="178">
        <f t="shared" si="24"/>
        <v>-0.3174365594350056</v>
      </c>
      <c r="G198" s="219"/>
      <c r="H198" s="332">
        <f t="shared" si="16"/>
        <v>68.25634405649944</v>
      </c>
    </row>
    <row r="199" spans="1:8" s="191" customFormat="1" ht="12.75" customHeight="1">
      <c r="A199" s="165">
        <v>31</v>
      </c>
      <c r="B199" s="247" t="s">
        <v>186</v>
      </c>
      <c r="C199" s="234">
        <v>69409</v>
      </c>
      <c r="D199" s="188">
        <v>44729.15013512195</v>
      </c>
      <c r="E199" s="188">
        <f t="shared" si="23"/>
        <v>-24679.84986487805</v>
      </c>
      <c r="F199" s="178">
        <f t="shared" si="24"/>
        <v>-0.3555713216568176</v>
      </c>
      <c r="G199" s="219"/>
      <c r="H199" s="332">
        <f t="shared" si="16"/>
        <v>64.44286783431824</v>
      </c>
    </row>
    <row r="200" spans="1:8" ht="12.75" customHeight="1">
      <c r="A200" s="165">
        <v>32</v>
      </c>
      <c r="B200" s="247" t="s">
        <v>187</v>
      </c>
      <c r="C200" s="234">
        <v>112509</v>
      </c>
      <c r="D200" s="188">
        <v>70329.57803366338</v>
      </c>
      <c r="E200" s="188">
        <f t="shared" si="23"/>
        <v>-42179.421966336624</v>
      </c>
      <c r="F200" s="178">
        <f t="shared" si="24"/>
        <v>-0.37489820340005353</v>
      </c>
      <c r="G200" s="219"/>
      <c r="H200" s="332">
        <f t="shared" si="16"/>
        <v>62.51017965999465</v>
      </c>
    </row>
    <row r="201" spans="1:8" ht="12.75" customHeight="1">
      <c r="A201" s="165">
        <v>33</v>
      </c>
      <c r="B201" s="247" t="s">
        <v>188</v>
      </c>
      <c r="C201" s="234">
        <v>228265</v>
      </c>
      <c r="D201" s="188">
        <v>147508.76990959595</v>
      </c>
      <c r="E201" s="188">
        <f t="shared" si="23"/>
        <v>-80756.23009040405</v>
      </c>
      <c r="F201" s="178">
        <f t="shared" si="24"/>
        <v>-0.3537827967073535</v>
      </c>
      <c r="G201" s="219"/>
      <c r="H201" s="332">
        <f t="shared" si="16"/>
        <v>64.62172032926465</v>
      </c>
    </row>
    <row r="202" spans="1:8" ht="12.75" customHeight="1">
      <c r="A202" s="165">
        <v>34</v>
      </c>
      <c r="B202" s="247" t="s">
        <v>189</v>
      </c>
      <c r="C202" s="234">
        <v>220848</v>
      </c>
      <c r="D202" s="188">
        <v>137381.41131989795</v>
      </c>
      <c r="E202" s="188">
        <f t="shared" si="23"/>
        <v>-83466.58868010205</v>
      </c>
      <c r="F202" s="178">
        <f t="shared" si="24"/>
        <v>-0.37793681029532555</v>
      </c>
      <c r="G202" s="219"/>
      <c r="H202" s="332">
        <f t="shared" si="16"/>
        <v>62.20631897046744</v>
      </c>
    </row>
    <row r="203" spans="1:8" ht="12.75" customHeight="1">
      <c r="A203" s="165">
        <v>35</v>
      </c>
      <c r="B203" s="247" t="s">
        <v>190</v>
      </c>
      <c r="C203" s="234">
        <v>321635</v>
      </c>
      <c r="D203" s="188">
        <v>223061.23577209303</v>
      </c>
      <c r="E203" s="188">
        <f t="shared" si="23"/>
        <v>-98573.76422790697</v>
      </c>
      <c r="F203" s="178">
        <f t="shared" si="24"/>
        <v>-0.3064771067449344</v>
      </c>
      <c r="G203" s="219"/>
      <c r="H203" s="332">
        <f t="shared" si="16"/>
        <v>69.35228932550656</v>
      </c>
    </row>
    <row r="204" spans="1:8" ht="12.75" customHeight="1">
      <c r="A204" s="165">
        <v>36</v>
      </c>
      <c r="B204" s="247" t="s">
        <v>191</v>
      </c>
      <c r="C204" s="234">
        <v>275938</v>
      </c>
      <c r="D204" s="188">
        <v>165882.02246732675</v>
      </c>
      <c r="E204" s="188">
        <f t="shared" si="23"/>
        <v>-110055.97753267325</v>
      </c>
      <c r="F204" s="178">
        <f t="shared" si="24"/>
        <v>-0.3988431369824861</v>
      </c>
      <c r="G204" s="219"/>
      <c r="H204" s="332">
        <f t="shared" si="16"/>
        <v>60.115686301751396</v>
      </c>
    </row>
    <row r="205" spans="1:14" ht="12.75" customHeight="1">
      <c r="A205" s="165">
        <v>37</v>
      </c>
      <c r="B205" s="247" t="s">
        <v>192</v>
      </c>
      <c r="C205" s="234">
        <v>268435</v>
      </c>
      <c r="D205" s="188">
        <v>163948.05540392158</v>
      </c>
      <c r="E205" s="188">
        <f>D205-C205</f>
        <v>-104486.94459607842</v>
      </c>
      <c r="F205" s="178">
        <f>E205/C205</f>
        <v>-0.3892448622425482</v>
      </c>
      <c r="G205" s="219"/>
      <c r="H205" s="332">
        <f t="shared" si="16"/>
        <v>61.07551377574518</v>
      </c>
      <c r="N205" s="10" t="s">
        <v>12</v>
      </c>
    </row>
    <row r="206" spans="1:8" ht="12.75" customHeight="1">
      <c r="A206" s="165">
        <v>38</v>
      </c>
      <c r="B206" s="247" t="s">
        <v>193</v>
      </c>
      <c r="C206" s="234">
        <v>260130</v>
      </c>
      <c r="D206" s="188">
        <v>168363.1605596154</v>
      </c>
      <c r="E206" s="188">
        <f>D206-C206</f>
        <v>-91766.83944038459</v>
      </c>
      <c r="F206" s="178">
        <f>E206/C206</f>
        <v>-0.35277299596503514</v>
      </c>
      <c r="G206" s="219"/>
      <c r="H206" s="332">
        <f t="shared" si="16"/>
        <v>64.72270040349649</v>
      </c>
    </row>
    <row r="207" spans="1:8" ht="12.75" customHeight="1">
      <c r="A207" s="34"/>
      <c r="B207" s="1" t="s">
        <v>27</v>
      </c>
      <c r="C207" s="190">
        <v>11268110</v>
      </c>
      <c r="D207" s="189">
        <v>7190352.381410891</v>
      </c>
      <c r="E207" s="235">
        <f>D207-C207</f>
        <v>-4077757.618589109</v>
      </c>
      <c r="F207" s="135">
        <f>E207/C207</f>
        <v>-0.3618847897818808</v>
      </c>
      <c r="G207" s="31" t="s">
        <v>12</v>
      </c>
      <c r="H207" s="332">
        <f t="shared" si="16"/>
        <v>63.81152102181192</v>
      </c>
    </row>
    <row r="208" spans="1:8" ht="12.75" customHeight="1">
      <c r="A208" s="25"/>
      <c r="B208" s="36"/>
      <c r="C208" s="37"/>
      <c r="D208" s="37"/>
      <c r="E208" s="37"/>
      <c r="F208" s="38"/>
      <c r="G208" s="31"/>
      <c r="H208" s="332" t="e">
        <f t="shared" si="16"/>
        <v>#DIV/0!</v>
      </c>
    </row>
    <row r="209" spans="1:8" ht="20.25" customHeight="1">
      <c r="A209" s="351" t="s">
        <v>226</v>
      </c>
      <c r="B209" s="351"/>
      <c r="C209" s="351"/>
      <c r="D209" s="351"/>
      <c r="E209" s="351"/>
      <c r="F209" s="351"/>
      <c r="G209" s="31"/>
      <c r="H209" s="332" t="e">
        <f t="shared" si="16"/>
        <v>#DIV/0!</v>
      </c>
    </row>
    <row r="210" spans="1:8" ht="63" customHeight="1">
      <c r="A210" s="16" t="s">
        <v>20</v>
      </c>
      <c r="B210" s="16" t="s">
        <v>21</v>
      </c>
      <c r="C210" s="187" t="s">
        <v>227</v>
      </c>
      <c r="D210" s="16" t="s">
        <v>98</v>
      </c>
      <c r="E210" s="29" t="s">
        <v>6</v>
      </c>
      <c r="F210" s="16" t="s">
        <v>28</v>
      </c>
      <c r="G210" s="31"/>
      <c r="H210" s="120" t="e">
        <f aca="true" t="shared" si="25" ref="H210:H271">D210/C210*100</f>
        <v>#VALUE!</v>
      </c>
    </row>
    <row r="211" spans="1:8" ht="12.75" customHeight="1">
      <c r="A211" s="16">
        <v>1</v>
      </c>
      <c r="B211" s="16">
        <v>2</v>
      </c>
      <c r="C211" s="16">
        <v>3</v>
      </c>
      <c r="D211" s="16">
        <v>4</v>
      </c>
      <c r="E211" s="16" t="s">
        <v>29</v>
      </c>
      <c r="F211" s="16">
        <v>6</v>
      </c>
      <c r="G211" s="31"/>
      <c r="H211" s="120">
        <f t="shared" si="25"/>
        <v>133.33333333333331</v>
      </c>
    </row>
    <row r="212" spans="1:8" ht="12.75" customHeight="1">
      <c r="A212" s="165">
        <v>1</v>
      </c>
      <c r="B212" s="247" t="s">
        <v>157</v>
      </c>
      <c r="C212" s="234">
        <v>222631</v>
      </c>
      <c r="D212" s="188">
        <v>130351.18226600986</v>
      </c>
      <c r="E212" s="188">
        <f>D212-C212</f>
        <v>-92279.81773399014</v>
      </c>
      <c r="F212" s="178">
        <f aca="true" t="shared" si="26" ref="F212:F231">E212/C212</f>
        <v>-0.41449671309920966</v>
      </c>
      <c r="G212" s="31"/>
      <c r="H212" s="120">
        <f t="shared" si="25"/>
        <v>58.550328690079034</v>
      </c>
    </row>
    <row r="213" spans="1:8" ht="12.75" customHeight="1">
      <c r="A213" s="165">
        <v>2</v>
      </c>
      <c r="B213" s="247" t="s">
        <v>158</v>
      </c>
      <c r="C213" s="234">
        <v>142532</v>
      </c>
      <c r="D213" s="188">
        <v>90351.31651376147</v>
      </c>
      <c r="E213" s="188">
        <f aca="true" t="shared" si="27" ref="E213:E231">D213-C213</f>
        <v>-52180.68348623853</v>
      </c>
      <c r="F213" s="178">
        <f t="shared" si="26"/>
        <v>-0.36609802350516746</v>
      </c>
      <c r="G213" s="31"/>
      <c r="H213" s="120">
        <f t="shared" si="25"/>
        <v>63.39019764948325</v>
      </c>
    </row>
    <row r="214" spans="1:8" ht="12.75" customHeight="1">
      <c r="A214" s="165">
        <v>3</v>
      </c>
      <c r="B214" s="247" t="s">
        <v>159</v>
      </c>
      <c r="C214" s="234">
        <v>145127</v>
      </c>
      <c r="D214" s="188">
        <v>83044.26020408163</v>
      </c>
      <c r="E214" s="188">
        <f t="shared" si="27"/>
        <v>-62082.73979591837</v>
      </c>
      <c r="F214" s="178">
        <f t="shared" si="26"/>
        <v>-0.42778214802151476</v>
      </c>
      <c r="G214" s="31"/>
      <c r="H214" s="120">
        <f t="shared" si="25"/>
        <v>57.22178519784853</v>
      </c>
    </row>
    <row r="215" spans="1:8" ht="12.75" customHeight="1">
      <c r="A215" s="165">
        <v>4</v>
      </c>
      <c r="B215" s="247" t="s">
        <v>160</v>
      </c>
      <c r="C215" s="234">
        <v>78477</v>
      </c>
      <c r="D215" s="188">
        <v>60296.8275862069</v>
      </c>
      <c r="E215" s="188">
        <f t="shared" si="27"/>
        <v>-18180.1724137931</v>
      </c>
      <c r="F215" s="178">
        <f t="shared" si="26"/>
        <v>-0.23166242865799025</v>
      </c>
      <c r="G215" s="31"/>
      <c r="H215" s="120">
        <f t="shared" si="25"/>
        <v>76.83375713420098</v>
      </c>
    </row>
    <row r="216" spans="1:8" ht="12.75" customHeight="1">
      <c r="A216" s="165">
        <v>5</v>
      </c>
      <c r="B216" s="247" t="s">
        <v>161</v>
      </c>
      <c r="C216" s="234">
        <v>175909</v>
      </c>
      <c r="D216" s="188">
        <v>101209.77880184332</v>
      </c>
      <c r="E216" s="188">
        <f t="shared" si="27"/>
        <v>-74699.22119815668</v>
      </c>
      <c r="F216" s="178">
        <f t="shared" si="26"/>
        <v>-0.4246469549491878</v>
      </c>
      <c r="G216" s="31" t="s">
        <v>12</v>
      </c>
      <c r="H216" s="120">
        <f t="shared" si="25"/>
        <v>57.53530450508122</v>
      </c>
    </row>
    <row r="217" spans="1:8" s="167" customFormat="1" ht="12.75" customHeight="1">
      <c r="A217" s="165">
        <v>6</v>
      </c>
      <c r="B217" s="247" t="s">
        <v>162</v>
      </c>
      <c r="C217" s="234">
        <v>101899</v>
      </c>
      <c r="D217" s="188">
        <v>65283.62745098039</v>
      </c>
      <c r="E217" s="188">
        <f t="shared" si="27"/>
        <v>-36615.37254901961</v>
      </c>
      <c r="F217" s="178">
        <f t="shared" si="26"/>
        <v>-0.3593300478809371</v>
      </c>
      <c r="G217" s="219"/>
      <c r="H217" s="120">
        <f t="shared" si="25"/>
        <v>64.06699521190629</v>
      </c>
    </row>
    <row r="218" spans="1:8" ht="12.75" customHeight="1">
      <c r="A218" s="165">
        <v>7</v>
      </c>
      <c r="B218" s="247" t="s">
        <v>163</v>
      </c>
      <c r="C218" s="234">
        <v>223208</v>
      </c>
      <c r="D218" s="188">
        <v>126994.39423076923</v>
      </c>
      <c r="E218" s="188">
        <f t="shared" si="27"/>
        <v>-96213.60576923077</v>
      </c>
      <c r="F218" s="178">
        <f t="shared" si="26"/>
        <v>-0.4310490921885899</v>
      </c>
      <c r="G218" s="31"/>
      <c r="H218" s="120">
        <f t="shared" si="25"/>
        <v>56.89509078114101</v>
      </c>
    </row>
    <row r="219" spans="1:8" ht="12.75" customHeight="1">
      <c r="A219" s="165">
        <v>8</v>
      </c>
      <c r="B219" s="247" t="s">
        <v>164</v>
      </c>
      <c r="C219" s="234">
        <v>54070</v>
      </c>
      <c r="D219" s="188">
        <v>32909.485</v>
      </c>
      <c r="E219" s="188">
        <f t="shared" si="27"/>
        <v>-21160.515</v>
      </c>
      <c r="F219" s="178">
        <f t="shared" si="26"/>
        <v>-0.39135407804697614</v>
      </c>
      <c r="G219" s="31"/>
      <c r="H219" s="120">
        <f t="shared" si="25"/>
        <v>60.86459219530239</v>
      </c>
    </row>
    <row r="220" spans="1:8" ht="12.75" customHeight="1">
      <c r="A220" s="165">
        <v>9</v>
      </c>
      <c r="B220" s="247" t="s">
        <v>165</v>
      </c>
      <c r="C220" s="234">
        <v>48619</v>
      </c>
      <c r="D220" s="188">
        <v>24074.623188405796</v>
      </c>
      <c r="E220" s="188">
        <f t="shared" si="27"/>
        <v>-24544.376811594204</v>
      </c>
      <c r="F220" s="178">
        <f t="shared" si="26"/>
        <v>-0.5048309675557746</v>
      </c>
      <c r="G220" s="31"/>
      <c r="H220" s="120">
        <f t="shared" si="25"/>
        <v>49.516903244422544</v>
      </c>
    </row>
    <row r="221" spans="1:9" ht="12.75" customHeight="1">
      <c r="A221" s="165">
        <v>10</v>
      </c>
      <c r="B221" s="247" t="s">
        <v>166</v>
      </c>
      <c r="C221" s="234">
        <v>127176</v>
      </c>
      <c r="D221" s="188">
        <v>74413.71634615384</v>
      </c>
      <c r="E221" s="188">
        <f t="shared" si="27"/>
        <v>-52762.283653846156</v>
      </c>
      <c r="F221" s="178">
        <f t="shared" si="26"/>
        <v>-0.41487610597790586</v>
      </c>
      <c r="G221" s="31"/>
      <c r="H221" s="120">
        <f t="shared" si="25"/>
        <v>58.51238940220941</v>
      </c>
      <c r="I221" s="10" t="s">
        <v>12</v>
      </c>
    </row>
    <row r="222" spans="1:8" ht="12.75" customHeight="1">
      <c r="A222" s="165">
        <v>11</v>
      </c>
      <c r="B222" s="247" t="s">
        <v>152</v>
      </c>
      <c r="C222" s="234">
        <v>161013</v>
      </c>
      <c r="D222" s="188">
        <v>107484.80487804877</v>
      </c>
      <c r="E222" s="188">
        <f t="shared" si="27"/>
        <v>-53528.19512195123</v>
      </c>
      <c r="F222" s="178">
        <f t="shared" si="26"/>
        <v>-0.3324464181274259</v>
      </c>
      <c r="G222" s="31"/>
      <c r="H222" s="120">
        <f t="shared" si="25"/>
        <v>66.75535818725741</v>
      </c>
    </row>
    <row r="223" spans="1:8" s="167" customFormat="1" ht="12.75" customHeight="1">
      <c r="A223" s="165">
        <v>12</v>
      </c>
      <c r="B223" s="247" t="s">
        <v>167</v>
      </c>
      <c r="C223" s="234">
        <v>259682</v>
      </c>
      <c r="D223" s="188">
        <v>160170.29807692306</v>
      </c>
      <c r="E223" s="188">
        <f t="shared" si="27"/>
        <v>-99511.70192307694</v>
      </c>
      <c r="F223" s="178">
        <f t="shared" si="26"/>
        <v>-0.3832060055108823</v>
      </c>
      <c r="G223" s="219"/>
      <c r="H223" s="120">
        <f t="shared" si="25"/>
        <v>61.679399448911774</v>
      </c>
    </row>
    <row r="224" spans="1:8" ht="12.75" customHeight="1">
      <c r="A224" s="165">
        <v>13</v>
      </c>
      <c r="B224" s="247" t="s">
        <v>168</v>
      </c>
      <c r="C224" s="234">
        <v>168147</v>
      </c>
      <c r="D224" s="188">
        <v>109962.35754189944</v>
      </c>
      <c r="E224" s="188">
        <f aca="true" t="shared" si="28" ref="E224:E230">D224-C224</f>
        <v>-58184.642458100556</v>
      </c>
      <c r="F224" s="178">
        <f aca="true" t="shared" si="29" ref="F224:F230">E224/C224</f>
        <v>-0.3460343774084614</v>
      </c>
      <c r="G224" s="31"/>
      <c r="H224" s="120">
        <f t="shared" si="25"/>
        <v>65.39656225915385</v>
      </c>
    </row>
    <row r="225" spans="1:8" ht="12.75" customHeight="1">
      <c r="A225" s="165">
        <v>14</v>
      </c>
      <c r="B225" s="247" t="s">
        <v>169</v>
      </c>
      <c r="C225" s="234">
        <v>131540</v>
      </c>
      <c r="D225" s="188">
        <v>84984.4691943128</v>
      </c>
      <c r="E225" s="188">
        <f t="shared" si="28"/>
        <v>-46555.5308056872</v>
      </c>
      <c r="F225" s="178">
        <f t="shared" si="29"/>
        <v>-0.3539267964549734</v>
      </c>
      <c r="G225" s="31"/>
      <c r="H225" s="120">
        <f t="shared" si="25"/>
        <v>64.60732035450266</v>
      </c>
    </row>
    <row r="226" spans="1:8" ht="12.75" customHeight="1">
      <c r="A226" s="165">
        <v>15</v>
      </c>
      <c r="B226" s="247" t="s">
        <v>170</v>
      </c>
      <c r="C226" s="234">
        <v>294589</v>
      </c>
      <c r="D226" s="188">
        <v>169845.45177664974</v>
      </c>
      <c r="E226" s="188">
        <f t="shared" si="28"/>
        <v>-124743.54822335026</v>
      </c>
      <c r="F226" s="178">
        <f t="shared" si="29"/>
        <v>-0.4234494438806278</v>
      </c>
      <c r="G226" s="31"/>
      <c r="H226" s="120">
        <f t="shared" si="25"/>
        <v>57.65505561193722</v>
      </c>
    </row>
    <row r="227" spans="1:8" ht="12.75" customHeight="1">
      <c r="A227" s="165">
        <v>16</v>
      </c>
      <c r="B227" s="247" t="s">
        <v>171</v>
      </c>
      <c r="C227" s="234">
        <v>237855</v>
      </c>
      <c r="D227" s="188">
        <v>146548.2193877551</v>
      </c>
      <c r="E227" s="188">
        <f t="shared" si="28"/>
        <v>-91306.78061224491</v>
      </c>
      <c r="F227" s="178">
        <f t="shared" si="29"/>
        <v>-0.383875809262975</v>
      </c>
      <c r="G227" s="31"/>
      <c r="H227" s="120">
        <f t="shared" si="25"/>
        <v>61.612419073702505</v>
      </c>
    </row>
    <row r="228" spans="1:8" ht="12.75" customHeight="1">
      <c r="A228" s="165">
        <v>17</v>
      </c>
      <c r="B228" s="247" t="s">
        <v>172</v>
      </c>
      <c r="C228" s="234">
        <v>50632</v>
      </c>
      <c r="D228" s="188">
        <v>32952.47</v>
      </c>
      <c r="E228" s="188">
        <f t="shared" si="28"/>
        <v>-17679.53</v>
      </c>
      <c r="F228" s="178">
        <f t="shared" si="29"/>
        <v>-0.34917700268604834</v>
      </c>
      <c r="G228" s="31"/>
      <c r="H228" s="120">
        <f t="shared" si="25"/>
        <v>65.08229973139517</v>
      </c>
    </row>
    <row r="229" spans="1:8" ht="12.75" customHeight="1">
      <c r="A229" s="165">
        <v>18</v>
      </c>
      <c r="B229" s="247" t="s">
        <v>173</v>
      </c>
      <c r="C229" s="234">
        <v>189976</v>
      </c>
      <c r="D229" s="188">
        <v>106404.50934579439</v>
      </c>
      <c r="E229" s="188">
        <f t="shared" si="28"/>
        <v>-83571.49065420561</v>
      </c>
      <c r="F229" s="178">
        <f t="shared" si="29"/>
        <v>-0.4399055178243863</v>
      </c>
      <c r="G229" s="31"/>
      <c r="H229" s="120">
        <f t="shared" si="25"/>
        <v>56.00944821756138</v>
      </c>
    </row>
    <row r="230" spans="1:8" ht="12.75" customHeight="1">
      <c r="A230" s="165">
        <v>19</v>
      </c>
      <c r="B230" s="247" t="s">
        <v>174</v>
      </c>
      <c r="C230" s="234">
        <v>324613</v>
      </c>
      <c r="D230" s="188">
        <v>212534.95794392523</v>
      </c>
      <c r="E230" s="188">
        <f t="shared" si="28"/>
        <v>-112078.04205607477</v>
      </c>
      <c r="F230" s="178">
        <f t="shared" si="29"/>
        <v>-0.3452666469182527</v>
      </c>
      <c r="G230" s="31"/>
      <c r="H230" s="120">
        <f t="shared" si="25"/>
        <v>65.47333530817473</v>
      </c>
    </row>
    <row r="231" spans="1:8" ht="12.75" customHeight="1">
      <c r="A231" s="165">
        <v>20</v>
      </c>
      <c r="B231" s="247" t="s">
        <v>175</v>
      </c>
      <c r="C231" s="234">
        <v>198915</v>
      </c>
      <c r="D231" s="188">
        <v>135917.60465116278</v>
      </c>
      <c r="E231" s="188">
        <f t="shared" si="27"/>
        <v>-62997.39534883722</v>
      </c>
      <c r="F231" s="178">
        <f t="shared" si="26"/>
        <v>-0.3167051019221136</v>
      </c>
      <c r="G231" s="31"/>
      <c r="H231" s="120">
        <f t="shared" si="25"/>
        <v>68.32948980778865</v>
      </c>
    </row>
    <row r="232" spans="1:8" ht="12.75" customHeight="1">
      <c r="A232" s="165">
        <v>21</v>
      </c>
      <c r="B232" s="247" t="s">
        <v>176</v>
      </c>
      <c r="C232" s="234">
        <v>220923</v>
      </c>
      <c r="D232" s="188">
        <v>144762.27835051547</v>
      </c>
      <c r="E232" s="188">
        <f aca="true" t="shared" si="30" ref="E232:E246">D232-C232</f>
        <v>-76160.72164948453</v>
      </c>
      <c r="F232" s="178">
        <f aca="true" t="shared" si="31" ref="F232:F246">E232/C232</f>
        <v>-0.34473876259821085</v>
      </c>
      <c r="G232" s="31"/>
      <c r="H232" s="120">
        <f t="shared" si="25"/>
        <v>65.52612374017892</v>
      </c>
    </row>
    <row r="233" spans="1:8" ht="12.75" customHeight="1">
      <c r="A233" s="165">
        <v>22</v>
      </c>
      <c r="B233" s="247" t="s">
        <v>177</v>
      </c>
      <c r="C233" s="234">
        <v>311546</v>
      </c>
      <c r="D233" s="188">
        <v>184241.31746031746</v>
      </c>
      <c r="E233" s="188">
        <f t="shared" si="30"/>
        <v>-127304.68253968254</v>
      </c>
      <c r="F233" s="178">
        <f t="shared" si="31"/>
        <v>-0.40862242667112575</v>
      </c>
      <c r="G233" s="31"/>
      <c r="H233" s="120">
        <f t="shared" si="25"/>
        <v>59.13775733288742</v>
      </c>
    </row>
    <row r="234" spans="1:8" ht="12.75" customHeight="1">
      <c r="A234" s="165">
        <v>23</v>
      </c>
      <c r="B234" s="247" t="s">
        <v>178</v>
      </c>
      <c r="C234" s="234">
        <v>244829</v>
      </c>
      <c r="D234" s="188">
        <v>147329.79523809525</v>
      </c>
      <c r="E234" s="188">
        <f t="shared" si="30"/>
        <v>-97499.20476190475</v>
      </c>
      <c r="F234" s="178">
        <f t="shared" si="31"/>
        <v>-0.39823388880363336</v>
      </c>
      <c r="G234" s="31"/>
      <c r="H234" s="120">
        <f t="shared" si="25"/>
        <v>60.17661111963667</v>
      </c>
    </row>
    <row r="235" spans="1:8" ht="12.75" customHeight="1">
      <c r="A235" s="165">
        <v>24</v>
      </c>
      <c r="B235" s="247" t="s">
        <v>179</v>
      </c>
      <c r="C235" s="234">
        <v>182282</v>
      </c>
      <c r="D235" s="188">
        <v>91692.1310043668</v>
      </c>
      <c r="E235" s="188">
        <f t="shared" si="30"/>
        <v>-90589.8689956332</v>
      </c>
      <c r="F235" s="178">
        <f t="shared" si="31"/>
        <v>-0.4969764924437585</v>
      </c>
      <c r="G235" s="31"/>
      <c r="H235" s="120">
        <f t="shared" si="25"/>
        <v>50.30235075562415</v>
      </c>
    </row>
    <row r="236" spans="1:8" ht="12.75" customHeight="1">
      <c r="A236" s="165">
        <v>25</v>
      </c>
      <c r="B236" s="247" t="s">
        <v>180</v>
      </c>
      <c r="C236" s="234">
        <v>109087</v>
      </c>
      <c r="D236" s="188">
        <v>63442.82959641256</v>
      </c>
      <c r="E236" s="188">
        <f t="shared" si="30"/>
        <v>-45644.17040358744</v>
      </c>
      <c r="F236" s="178">
        <f t="shared" si="31"/>
        <v>-0.41841988874556496</v>
      </c>
      <c r="G236" s="31"/>
      <c r="H236" s="120">
        <f t="shared" si="25"/>
        <v>58.15801112544351</v>
      </c>
    </row>
    <row r="237" spans="1:8" ht="12.75" customHeight="1">
      <c r="A237" s="165">
        <v>26</v>
      </c>
      <c r="B237" s="247" t="s">
        <v>181</v>
      </c>
      <c r="C237" s="234">
        <v>128051</v>
      </c>
      <c r="D237" s="188">
        <v>63972.09950248756</v>
      </c>
      <c r="E237" s="188">
        <f t="shared" si="30"/>
        <v>-64078.90049751244</v>
      </c>
      <c r="F237" s="178">
        <f t="shared" si="31"/>
        <v>-0.5004170252283265</v>
      </c>
      <c r="G237" s="31"/>
      <c r="H237" s="120">
        <f t="shared" si="25"/>
        <v>49.95829747716735</v>
      </c>
    </row>
    <row r="238" spans="1:8" ht="12.75" customHeight="1">
      <c r="A238" s="165">
        <v>27</v>
      </c>
      <c r="B238" s="247" t="s">
        <v>182</v>
      </c>
      <c r="C238" s="234">
        <v>195588</v>
      </c>
      <c r="D238" s="188">
        <v>94126.65470852017</v>
      </c>
      <c r="E238" s="188">
        <f t="shared" si="30"/>
        <v>-101461.34529147983</v>
      </c>
      <c r="F238" s="178">
        <f t="shared" si="31"/>
        <v>-0.518750359385442</v>
      </c>
      <c r="G238" s="31"/>
      <c r="H238" s="120">
        <f t="shared" si="25"/>
        <v>48.124964061455806</v>
      </c>
    </row>
    <row r="239" spans="1:8" ht="12.75" customHeight="1">
      <c r="A239" s="165">
        <v>28</v>
      </c>
      <c r="B239" s="247" t="s">
        <v>183</v>
      </c>
      <c r="C239" s="234">
        <v>176930</v>
      </c>
      <c r="D239" s="188">
        <v>105766.43157894736</v>
      </c>
      <c r="E239" s="188">
        <f t="shared" si="30"/>
        <v>-71163.56842105264</v>
      </c>
      <c r="F239" s="178">
        <f t="shared" si="31"/>
        <v>-0.40221312621405436</v>
      </c>
      <c r="G239" s="31"/>
      <c r="H239" s="120">
        <f t="shared" si="25"/>
        <v>59.77868737859456</v>
      </c>
    </row>
    <row r="240" spans="1:8" ht="12.75" customHeight="1">
      <c r="A240" s="165">
        <v>29</v>
      </c>
      <c r="B240" s="247" t="s">
        <v>184</v>
      </c>
      <c r="C240" s="234">
        <v>113127</v>
      </c>
      <c r="D240" s="188">
        <v>67762.11707317074</v>
      </c>
      <c r="E240" s="188">
        <f t="shared" si="30"/>
        <v>-45364.88292682926</v>
      </c>
      <c r="F240" s="178">
        <f t="shared" si="31"/>
        <v>-0.4010084500325233</v>
      </c>
      <c r="G240" s="31"/>
      <c r="H240" s="120">
        <f t="shared" si="25"/>
        <v>59.89915499674767</v>
      </c>
    </row>
    <row r="241" spans="1:8" ht="12.75" customHeight="1">
      <c r="A241" s="165">
        <v>30</v>
      </c>
      <c r="B241" s="247" t="s">
        <v>185</v>
      </c>
      <c r="C241" s="234">
        <v>74272</v>
      </c>
      <c r="D241" s="188">
        <v>46957.84433962264</v>
      </c>
      <c r="E241" s="188">
        <f t="shared" si="30"/>
        <v>-27314.155660377357</v>
      </c>
      <c r="F241" s="178">
        <f t="shared" si="31"/>
        <v>-0.3677584508344646</v>
      </c>
      <c r="G241" s="31"/>
      <c r="H241" s="120">
        <f t="shared" si="25"/>
        <v>63.22415491655353</v>
      </c>
    </row>
    <row r="242" spans="1:8" ht="12.75" customHeight="1">
      <c r="A242" s="165">
        <v>31</v>
      </c>
      <c r="B242" s="247" t="s">
        <v>186</v>
      </c>
      <c r="C242" s="234">
        <v>38235</v>
      </c>
      <c r="D242" s="188">
        <v>21545.061904761904</v>
      </c>
      <c r="E242" s="188">
        <f t="shared" si="30"/>
        <v>-16689.938095238096</v>
      </c>
      <c r="F242" s="178">
        <f t="shared" si="31"/>
        <v>-0.43650943102492734</v>
      </c>
      <c r="G242" s="31"/>
      <c r="H242" s="120">
        <f t="shared" si="25"/>
        <v>56.34905689750727</v>
      </c>
    </row>
    <row r="243" spans="1:8" ht="12.75" customHeight="1">
      <c r="A243" s="165">
        <v>32</v>
      </c>
      <c r="B243" s="247" t="s">
        <v>187</v>
      </c>
      <c r="C243" s="234">
        <v>66989</v>
      </c>
      <c r="D243" s="188">
        <v>35974.561904761904</v>
      </c>
      <c r="E243" s="188">
        <f t="shared" si="30"/>
        <v>-31014.438095238096</v>
      </c>
      <c r="F243" s="178">
        <f t="shared" si="31"/>
        <v>-0.462978072448284</v>
      </c>
      <c r="G243" s="31"/>
      <c r="H243" s="120">
        <f t="shared" si="25"/>
        <v>53.702192755171595</v>
      </c>
    </row>
    <row r="244" spans="1:8" ht="12.75" customHeight="1">
      <c r="A244" s="165">
        <v>33</v>
      </c>
      <c r="B244" s="247" t="s">
        <v>188</v>
      </c>
      <c r="C244" s="234">
        <v>119891</v>
      </c>
      <c r="D244" s="188">
        <v>71035.31155778894</v>
      </c>
      <c r="E244" s="188">
        <f t="shared" si="30"/>
        <v>-48855.68844221106</v>
      </c>
      <c r="F244" s="178">
        <f t="shared" si="31"/>
        <v>-0.40750088365441156</v>
      </c>
      <c r="G244" s="31"/>
      <c r="H244" s="120">
        <f t="shared" si="25"/>
        <v>59.24991163455884</v>
      </c>
    </row>
    <row r="245" spans="1:8" ht="12.75" customHeight="1">
      <c r="A245" s="165">
        <v>34</v>
      </c>
      <c r="B245" s="247" t="s">
        <v>189</v>
      </c>
      <c r="C245" s="234">
        <v>107559</v>
      </c>
      <c r="D245" s="188">
        <v>62321.005025125625</v>
      </c>
      <c r="E245" s="188">
        <f t="shared" si="30"/>
        <v>-45237.994974874375</v>
      </c>
      <c r="F245" s="178">
        <f t="shared" si="31"/>
        <v>-0.42058772371325853</v>
      </c>
      <c r="G245" s="31"/>
      <c r="H245" s="120">
        <f t="shared" si="25"/>
        <v>57.94122762867414</v>
      </c>
    </row>
    <row r="246" spans="1:8" ht="12.75" customHeight="1">
      <c r="A246" s="165">
        <v>35</v>
      </c>
      <c r="B246" s="247" t="s">
        <v>190</v>
      </c>
      <c r="C246" s="234">
        <v>182297</v>
      </c>
      <c r="D246" s="188">
        <v>116849.47727272728</v>
      </c>
      <c r="E246" s="188">
        <f t="shared" si="30"/>
        <v>-65447.52272727272</v>
      </c>
      <c r="F246" s="178">
        <f t="shared" si="31"/>
        <v>-0.3590159066099427</v>
      </c>
      <c r="G246" s="31"/>
      <c r="H246" s="120">
        <f t="shared" si="25"/>
        <v>64.09840933900574</v>
      </c>
    </row>
    <row r="247" spans="1:8" ht="12.75" customHeight="1">
      <c r="A247" s="165">
        <v>36</v>
      </c>
      <c r="B247" s="247" t="s">
        <v>191</v>
      </c>
      <c r="C247" s="234">
        <v>117132</v>
      </c>
      <c r="D247" s="188">
        <v>60169.99014778325</v>
      </c>
      <c r="E247" s="188">
        <f>D247-C247</f>
        <v>-56962.00985221675</v>
      </c>
      <c r="F247" s="178">
        <f>E247/C247</f>
        <v>-0.48630613198969325</v>
      </c>
      <c r="G247" s="31"/>
      <c r="H247" s="120">
        <f t="shared" si="25"/>
        <v>51.36938680103068</v>
      </c>
    </row>
    <row r="248" spans="1:8" ht="12.75" customHeight="1">
      <c r="A248" s="165">
        <v>37</v>
      </c>
      <c r="B248" s="247" t="s">
        <v>192</v>
      </c>
      <c r="C248" s="234">
        <v>124330</v>
      </c>
      <c r="D248" s="188">
        <v>63083.90821256039</v>
      </c>
      <c r="E248" s="188">
        <f>D248-C248</f>
        <v>-61246.09178743961</v>
      </c>
      <c r="F248" s="178">
        <f>E248/C248</f>
        <v>-0.4926091191783126</v>
      </c>
      <c r="G248" s="31"/>
      <c r="H248" s="120">
        <f t="shared" si="25"/>
        <v>50.739088082168735</v>
      </c>
    </row>
    <row r="249" spans="1:8" ht="12.75" customHeight="1">
      <c r="A249" s="165">
        <v>38</v>
      </c>
      <c r="B249" s="247" t="s">
        <v>193</v>
      </c>
      <c r="C249" s="234">
        <v>121624</v>
      </c>
      <c r="D249" s="188">
        <v>70765.47596153847</v>
      </c>
      <c r="E249" s="188">
        <f>D249-C249</f>
        <v>-50858.52403846153</v>
      </c>
      <c r="F249" s="178">
        <f>E249/C249</f>
        <v>-0.4181619091500159</v>
      </c>
      <c r="G249" s="31"/>
      <c r="H249" s="120">
        <f t="shared" si="25"/>
        <v>58.183809084998416</v>
      </c>
    </row>
    <row r="250" spans="2:8" ht="12.75" customHeight="1">
      <c r="B250" s="1" t="s">
        <v>27</v>
      </c>
      <c r="C250" s="190">
        <v>5971302</v>
      </c>
      <c r="D250" s="189">
        <v>3561765.067961165</v>
      </c>
      <c r="E250" s="235">
        <f>D250-C250</f>
        <v>-2409536.932038835</v>
      </c>
      <c r="F250" s="245">
        <f>E250/C250</f>
        <v>-0.40351952254949336</v>
      </c>
      <c r="G250" s="31"/>
      <c r="H250" s="120">
        <f t="shared" si="25"/>
        <v>59.64804774505067</v>
      </c>
    </row>
    <row r="251" spans="1:8" ht="12.75" customHeight="1">
      <c r="A251" s="40"/>
      <c r="B251" s="2"/>
      <c r="C251" s="43"/>
      <c r="D251" s="44"/>
      <c r="E251" s="45"/>
      <c r="F251" s="38"/>
      <c r="G251" s="31"/>
      <c r="H251" s="120" t="e">
        <f t="shared" si="25"/>
        <v>#DIV/0!</v>
      </c>
    </row>
    <row r="252" spans="1:8" ht="12.75" customHeight="1">
      <c r="A252" s="25"/>
      <c r="B252" s="32"/>
      <c r="C252" s="32"/>
      <c r="D252" s="32"/>
      <c r="E252" s="32"/>
      <c r="G252" s="31"/>
      <c r="H252" s="120" t="e">
        <f t="shared" si="25"/>
        <v>#DIV/0!</v>
      </c>
    </row>
    <row r="253" spans="1:8" ht="12.75" customHeight="1">
      <c r="A253" s="349" t="s">
        <v>228</v>
      </c>
      <c r="B253" s="349"/>
      <c r="C253" s="349"/>
      <c r="D253" s="349"/>
      <c r="E253" s="349"/>
      <c r="F253" s="349"/>
      <c r="G253" s="349"/>
      <c r="H253" s="120" t="e">
        <f t="shared" si="25"/>
        <v>#DIV/0!</v>
      </c>
    </row>
    <row r="254" spans="1:8" ht="69.75" customHeight="1">
      <c r="A254" s="16" t="s">
        <v>20</v>
      </c>
      <c r="B254" s="16" t="s">
        <v>21</v>
      </c>
      <c r="C254" s="16" t="s">
        <v>209</v>
      </c>
      <c r="D254" s="16" t="s">
        <v>98</v>
      </c>
      <c r="E254" s="29" t="s">
        <v>6</v>
      </c>
      <c r="F254" s="16" t="s">
        <v>28</v>
      </c>
      <c r="G254" s="31"/>
      <c r="H254" s="120" t="e">
        <f t="shared" si="25"/>
        <v>#VALUE!</v>
      </c>
    </row>
    <row r="255" spans="1:8" ht="12.75" customHeight="1">
      <c r="A255" s="16">
        <v>1</v>
      </c>
      <c r="B255" s="16">
        <v>2</v>
      </c>
      <c r="C255" s="16">
        <v>3</v>
      </c>
      <c r="D255" s="16">
        <v>4</v>
      </c>
      <c r="E255" s="16" t="s">
        <v>29</v>
      </c>
      <c r="F255" s="16">
        <v>6</v>
      </c>
      <c r="G255" s="31"/>
      <c r="H255" s="120">
        <f t="shared" si="25"/>
        <v>133.33333333333331</v>
      </c>
    </row>
    <row r="256" spans="1:8" ht="12.75" customHeight="1">
      <c r="A256" s="165">
        <v>1</v>
      </c>
      <c r="B256" s="247" t="s">
        <v>157</v>
      </c>
      <c r="C256" s="192">
        <v>286228</v>
      </c>
      <c r="D256" s="188">
        <v>241875.462072449</v>
      </c>
      <c r="E256" s="192">
        <f aca="true" t="shared" si="32" ref="E256:E270">D256-C256</f>
        <v>-44352.53792755099</v>
      </c>
      <c r="F256" s="136">
        <f aca="true" t="shared" si="33" ref="F256:F270">E256/C256</f>
        <v>-0.1549552731652773</v>
      </c>
      <c r="G256" s="31"/>
      <c r="H256" s="120">
        <f t="shared" si="25"/>
        <v>84.50447268347226</v>
      </c>
    </row>
    <row r="257" spans="1:8" ht="12.75" customHeight="1">
      <c r="A257" s="165">
        <v>2</v>
      </c>
      <c r="B257" s="247" t="s">
        <v>158</v>
      </c>
      <c r="C257" s="192">
        <v>182053</v>
      </c>
      <c r="D257" s="188">
        <v>174295.84384615382</v>
      </c>
      <c r="E257" s="192">
        <f t="shared" si="32"/>
        <v>-7757.156153846183</v>
      </c>
      <c r="F257" s="136">
        <f t="shared" si="33"/>
        <v>-0.04260932889788239</v>
      </c>
      <c r="G257" s="31"/>
      <c r="H257" s="120">
        <f t="shared" si="25"/>
        <v>95.73906711021176</v>
      </c>
    </row>
    <row r="258" spans="1:8" ht="12.75" customHeight="1">
      <c r="A258" s="165">
        <v>3</v>
      </c>
      <c r="B258" s="247" t="s">
        <v>159</v>
      </c>
      <c r="C258" s="192">
        <v>163863</v>
      </c>
      <c r="D258" s="188">
        <v>142884.1122984375</v>
      </c>
      <c r="E258" s="192">
        <f t="shared" si="32"/>
        <v>-20978.88770156249</v>
      </c>
      <c r="F258" s="136">
        <f t="shared" si="33"/>
        <v>-0.1280269963418373</v>
      </c>
      <c r="G258" s="31"/>
      <c r="H258" s="120">
        <f t="shared" si="25"/>
        <v>87.19730036581626</v>
      </c>
    </row>
    <row r="259" spans="1:8" ht="12.75" customHeight="1">
      <c r="A259" s="165">
        <v>4</v>
      </c>
      <c r="B259" s="247" t="s">
        <v>160</v>
      </c>
      <c r="C259" s="192">
        <v>113169</v>
      </c>
      <c r="D259" s="188">
        <v>97654.14484387754</v>
      </c>
      <c r="E259" s="192">
        <f t="shared" si="32"/>
        <v>-15514.85515612246</v>
      </c>
      <c r="F259" s="136">
        <f t="shared" si="33"/>
        <v>-0.13709456791278937</v>
      </c>
      <c r="G259" s="31"/>
      <c r="H259" s="120">
        <f t="shared" si="25"/>
        <v>86.29054320872106</v>
      </c>
    </row>
    <row r="260" spans="1:8" ht="12.75" customHeight="1">
      <c r="A260" s="165">
        <v>5</v>
      </c>
      <c r="B260" s="247" t="s">
        <v>161</v>
      </c>
      <c r="C260" s="192">
        <v>188740</v>
      </c>
      <c r="D260" s="188">
        <v>176865.75742274884</v>
      </c>
      <c r="E260" s="192">
        <f t="shared" si="32"/>
        <v>-11874.242577251163</v>
      </c>
      <c r="F260" s="136">
        <f t="shared" si="33"/>
        <v>-0.06291322760014392</v>
      </c>
      <c r="G260" s="31"/>
      <c r="H260" s="120">
        <f t="shared" si="25"/>
        <v>93.7086772399856</v>
      </c>
    </row>
    <row r="261" spans="1:8" ht="12.75" customHeight="1">
      <c r="A261" s="165">
        <v>6</v>
      </c>
      <c r="B261" s="247" t="s">
        <v>162</v>
      </c>
      <c r="C261" s="192">
        <v>115075</v>
      </c>
      <c r="D261" s="188">
        <v>115277.36883969848</v>
      </c>
      <c r="E261" s="192">
        <f>D261-C261</f>
        <v>202.36883969847986</v>
      </c>
      <c r="F261" s="136">
        <f>E261/C261</f>
        <v>0.0017585821394610459</v>
      </c>
      <c r="G261" s="31"/>
      <c r="H261" s="120">
        <f t="shared" si="25"/>
        <v>100.1758582139461</v>
      </c>
    </row>
    <row r="262" spans="1:8" ht="12.75" customHeight="1">
      <c r="A262" s="165">
        <v>7</v>
      </c>
      <c r="B262" s="247" t="s">
        <v>163</v>
      </c>
      <c r="C262" s="192">
        <v>285650</v>
      </c>
      <c r="D262" s="188">
        <v>276656.34502512316</v>
      </c>
      <c r="E262" s="192">
        <f>D262-C262</f>
        <v>-8993.654974876845</v>
      </c>
      <c r="F262" s="136">
        <f>E262/C262</f>
        <v>-0.03148487650928355</v>
      </c>
      <c r="G262" s="31"/>
      <c r="H262" s="120">
        <f t="shared" si="25"/>
        <v>96.85151234907164</v>
      </c>
    </row>
    <row r="263" spans="1:8" ht="12.75" customHeight="1">
      <c r="A263" s="165">
        <v>8</v>
      </c>
      <c r="B263" s="247" t="s">
        <v>164</v>
      </c>
      <c r="C263" s="192">
        <v>66719</v>
      </c>
      <c r="D263" s="188">
        <v>60972.63427720207</v>
      </c>
      <c r="E263" s="192">
        <f>D263-C263</f>
        <v>-5746.365722797927</v>
      </c>
      <c r="F263" s="136">
        <f>E263/C263</f>
        <v>-0.08612787545973302</v>
      </c>
      <c r="G263" s="31"/>
      <c r="H263" s="120">
        <f t="shared" si="25"/>
        <v>91.3872124540267</v>
      </c>
    </row>
    <row r="264" spans="1:8" ht="12.75" customHeight="1">
      <c r="A264" s="165">
        <v>9</v>
      </c>
      <c r="B264" s="247" t="s">
        <v>165</v>
      </c>
      <c r="C264" s="192">
        <v>46626</v>
      </c>
      <c r="D264" s="188">
        <v>46385.629526470584</v>
      </c>
      <c r="E264" s="192">
        <f>D264-C264</f>
        <v>-240.3704735294159</v>
      </c>
      <c r="F264" s="136">
        <f>E264/C264</f>
        <v>-0.005155288326886628</v>
      </c>
      <c r="G264" s="31"/>
      <c r="H264" s="120">
        <f t="shared" si="25"/>
        <v>99.48447116731134</v>
      </c>
    </row>
    <row r="265" spans="1:8" ht="12.75" customHeight="1">
      <c r="A265" s="165">
        <v>10</v>
      </c>
      <c r="B265" s="247" t="s">
        <v>166</v>
      </c>
      <c r="C265" s="192">
        <v>160088</v>
      </c>
      <c r="D265" s="188">
        <v>157244.7635275862</v>
      </c>
      <c r="E265" s="192">
        <f>D265-C265</f>
        <v>-2843.236472413788</v>
      </c>
      <c r="F265" s="136">
        <f>E265/C265</f>
        <v>-0.01776045969975131</v>
      </c>
      <c r="G265" s="31"/>
      <c r="H265" s="120">
        <f t="shared" si="25"/>
        <v>98.22395403002487</v>
      </c>
    </row>
    <row r="266" spans="1:8" ht="12.75" customHeight="1">
      <c r="A266" s="165">
        <v>11</v>
      </c>
      <c r="B266" s="247" t="s">
        <v>152</v>
      </c>
      <c r="C266" s="192">
        <v>185798</v>
      </c>
      <c r="D266" s="188">
        <v>177402.47774088668</v>
      </c>
      <c r="E266" s="192">
        <f t="shared" si="32"/>
        <v>-8395.52225911332</v>
      </c>
      <c r="F266" s="136">
        <f t="shared" si="33"/>
        <v>-0.04518628972923993</v>
      </c>
      <c r="G266" s="31"/>
      <c r="H266" s="120">
        <f t="shared" si="25"/>
        <v>95.48137102707601</v>
      </c>
    </row>
    <row r="267" spans="1:8" ht="12.75" customHeight="1">
      <c r="A267" s="165">
        <v>12</v>
      </c>
      <c r="B267" s="247" t="s">
        <v>167</v>
      </c>
      <c r="C267" s="192">
        <v>301002</v>
      </c>
      <c r="D267" s="188">
        <v>258622.9893932367</v>
      </c>
      <c r="E267" s="192">
        <f t="shared" si="32"/>
        <v>-42379.0106067633</v>
      </c>
      <c r="F267" s="136">
        <f t="shared" si="33"/>
        <v>-0.14079311966951483</v>
      </c>
      <c r="G267" s="31"/>
      <c r="H267" s="120">
        <f t="shared" si="25"/>
        <v>85.92068803304852</v>
      </c>
    </row>
    <row r="268" spans="1:8" ht="12.75" customHeight="1">
      <c r="A268" s="165">
        <v>13</v>
      </c>
      <c r="B268" s="247" t="s">
        <v>168</v>
      </c>
      <c r="C268" s="192">
        <v>193841</v>
      </c>
      <c r="D268" s="188">
        <v>171038.69649322034</v>
      </c>
      <c r="E268" s="192">
        <f t="shared" si="32"/>
        <v>-22802.30350677966</v>
      </c>
      <c r="F268" s="136">
        <f t="shared" si="33"/>
        <v>-0.11763405836112927</v>
      </c>
      <c r="G268" s="31"/>
      <c r="H268" s="120">
        <f t="shared" si="25"/>
        <v>88.23659416388708</v>
      </c>
    </row>
    <row r="269" spans="1:8" ht="12.75" customHeight="1">
      <c r="A269" s="165">
        <v>14</v>
      </c>
      <c r="B269" s="247" t="s">
        <v>169</v>
      </c>
      <c r="C269" s="192">
        <v>182282</v>
      </c>
      <c r="D269" s="188">
        <v>164581.38594976073</v>
      </c>
      <c r="E269" s="192">
        <f t="shared" si="32"/>
        <v>-17700.614050239266</v>
      </c>
      <c r="F269" s="136">
        <f t="shared" si="33"/>
        <v>-0.09710566073577899</v>
      </c>
      <c r="G269" s="31"/>
      <c r="H269" s="120">
        <f t="shared" si="25"/>
        <v>90.2894339264221</v>
      </c>
    </row>
    <row r="270" spans="1:8" s="191" customFormat="1" ht="12.75" customHeight="1">
      <c r="A270" s="165">
        <v>15</v>
      </c>
      <c r="B270" s="247" t="s">
        <v>170</v>
      </c>
      <c r="C270" s="188">
        <v>326812</v>
      </c>
      <c r="D270" s="188">
        <v>305036.61109639175</v>
      </c>
      <c r="E270" s="188">
        <f t="shared" si="32"/>
        <v>-21775.388903608255</v>
      </c>
      <c r="F270" s="178">
        <f t="shared" si="33"/>
        <v>-0.06662971036439376</v>
      </c>
      <c r="G270" s="219"/>
      <c r="H270" s="120">
        <f t="shared" si="25"/>
        <v>93.33702896356061</v>
      </c>
    </row>
    <row r="271" spans="1:8" ht="12.75" customHeight="1">
      <c r="A271" s="165">
        <v>16</v>
      </c>
      <c r="B271" s="247" t="s">
        <v>171</v>
      </c>
      <c r="C271" s="188">
        <v>281468</v>
      </c>
      <c r="D271" s="188">
        <v>279160.06554639176</v>
      </c>
      <c r="E271" s="192">
        <f aca="true" t="shared" si="34" ref="E271:E282">D271-C271</f>
        <v>-2307.9344536082353</v>
      </c>
      <c r="F271" s="136">
        <f aca="true" t="shared" si="35" ref="F271:F282">E271/C271</f>
        <v>-0.00819963354131992</v>
      </c>
      <c r="G271" s="219"/>
      <c r="H271" s="120">
        <f t="shared" si="25"/>
        <v>99.18003664586801</v>
      </c>
    </row>
    <row r="272" spans="1:8" s="191" customFormat="1" ht="12.75" customHeight="1">
      <c r="A272" s="165">
        <v>17</v>
      </c>
      <c r="B272" s="247" t="s">
        <v>172</v>
      </c>
      <c r="C272" s="188">
        <v>61101</v>
      </c>
      <c r="D272" s="188">
        <v>61469.5785550505</v>
      </c>
      <c r="E272" s="192">
        <f t="shared" si="34"/>
        <v>368.5785550505025</v>
      </c>
      <c r="F272" s="136">
        <f t="shared" si="35"/>
        <v>0.006032283515007978</v>
      </c>
      <c r="G272" s="219"/>
      <c r="H272" s="120">
        <f aca="true" t="shared" si="36" ref="H272:H335">D272/C272*100</f>
        <v>100.60322835150079</v>
      </c>
    </row>
    <row r="273" spans="1:8" s="191" customFormat="1" ht="12.75" customHeight="1">
      <c r="A273" s="165">
        <v>18</v>
      </c>
      <c r="B273" s="247" t="s">
        <v>173</v>
      </c>
      <c r="C273" s="188">
        <v>192430</v>
      </c>
      <c r="D273" s="188">
        <v>181673.50333062198</v>
      </c>
      <c r="E273" s="192">
        <f t="shared" si="34"/>
        <v>-10756.496669378015</v>
      </c>
      <c r="F273" s="136">
        <f t="shared" si="35"/>
        <v>-0.05589823140559172</v>
      </c>
      <c r="G273" s="219"/>
      <c r="H273" s="120">
        <f t="shared" si="36"/>
        <v>94.41017685944082</v>
      </c>
    </row>
    <row r="274" spans="1:8" s="191" customFormat="1" ht="12.75" customHeight="1">
      <c r="A274" s="165">
        <v>19</v>
      </c>
      <c r="B274" s="247" t="s">
        <v>174</v>
      </c>
      <c r="C274" s="188">
        <v>441353</v>
      </c>
      <c r="D274" s="188">
        <v>438467.12325934577</v>
      </c>
      <c r="E274" s="192">
        <f t="shared" si="34"/>
        <v>-2885.876740654232</v>
      </c>
      <c r="F274" s="136">
        <f t="shared" si="35"/>
        <v>-0.00653870425861891</v>
      </c>
      <c r="G274" s="219"/>
      <c r="H274" s="120">
        <f t="shared" si="36"/>
        <v>99.3461295741381</v>
      </c>
    </row>
    <row r="275" spans="1:8" s="191" customFormat="1" ht="12.75" customHeight="1">
      <c r="A275" s="165">
        <v>20</v>
      </c>
      <c r="B275" s="247" t="s">
        <v>175</v>
      </c>
      <c r="C275" s="188">
        <v>342432</v>
      </c>
      <c r="D275" s="188">
        <v>328421.1781004695</v>
      </c>
      <c r="E275" s="188">
        <f t="shared" si="34"/>
        <v>-14010.821899530478</v>
      </c>
      <c r="F275" s="178">
        <f t="shared" si="35"/>
        <v>-0.040915632591377205</v>
      </c>
      <c r="G275" s="219"/>
      <c r="H275" s="120">
        <f t="shared" si="36"/>
        <v>95.90843674086229</v>
      </c>
    </row>
    <row r="276" spans="1:8" ht="12.75" customHeight="1">
      <c r="A276" s="165">
        <v>21</v>
      </c>
      <c r="B276" s="247" t="s">
        <v>176</v>
      </c>
      <c r="C276" s="188">
        <v>290841</v>
      </c>
      <c r="D276" s="188">
        <v>272449.47917650273</v>
      </c>
      <c r="E276" s="192">
        <f t="shared" si="34"/>
        <v>-18391.520823497267</v>
      </c>
      <c r="F276" s="136">
        <f t="shared" si="35"/>
        <v>-0.06323565392601892</v>
      </c>
      <c r="G276" s="219"/>
      <c r="H276" s="120">
        <f t="shared" si="36"/>
        <v>93.67643460739811</v>
      </c>
    </row>
    <row r="277" spans="1:8" s="191" customFormat="1" ht="12.75" customHeight="1">
      <c r="A277" s="165">
        <v>22</v>
      </c>
      <c r="B277" s="247" t="s">
        <v>177</v>
      </c>
      <c r="C277" s="188">
        <v>377385</v>
      </c>
      <c r="D277" s="188">
        <v>350014.0829902703</v>
      </c>
      <c r="E277" s="192">
        <f t="shared" si="34"/>
        <v>-27370.917009729717</v>
      </c>
      <c r="F277" s="136">
        <f t="shared" si="35"/>
        <v>-0.07252783499537532</v>
      </c>
      <c r="G277" s="219"/>
      <c r="H277" s="120">
        <f t="shared" si="36"/>
        <v>92.74721650046247</v>
      </c>
    </row>
    <row r="278" spans="1:8" ht="12.75" customHeight="1">
      <c r="A278" s="165">
        <v>23</v>
      </c>
      <c r="B278" s="247" t="s">
        <v>178</v>
      </c>
      <c r="C278" s="188">
        <v>284617</v>
      </c>
      <c r="D278" s="188">
        <v>276799.6085878049</v>
      </c>
      <c r="E278" s="192">
        <f t="shared" si="34"/>
        <v>-7817.391412195109</v>
      </c>
      <c r="F278" s="136">
        <f t="shared" si="35"/>
        <v>-0.027466354477052</v>
      </c>
      <c r="G278" s="219"/>
      <c r="H278" s="120">
        <f t="shared" si="36"/>
        <v>97.2533645522948</v>
      </c>
    </row>
    <row r="279" spans="1:8" ht="12.75" customHeight="1">
      <c r="A279" s="165">
        <v>24</v>
      </c>
      <c r="B279" s="247" t="s">
        <v>179</v>
      </c>
      <c r="C279" s="188">
        <v>257639</v>
      </c>
      <c r="D279" s="188">
        <v>259380.85280179372</v>
      </c>
      <c r="E279" s="192">
        <f t="shared" si="34"/>
        <v>1741.8528017937206</v>
      </c>
      <c r="F279" s="136">
        <f t="shared" si="35"/>
        <v>0.006760827366174067</v>
      </c>
      <c r="G279" s="219"/>
      <c r="H279" s="120">
        <f t="shared" si="36"/>
        <v>100.67608273661742</v>
      </c>
    </row>
    <row r="280" spans="1:8" ht="12.75" customHeight="1">
      <c r="A280" s="165">
        <v>25</v>
      </c>
      <c r="B280" s="247" t="s">
        <v>180</v>
      </c>
      <c r="C280" s="188">
        <v>140202</v>
      </c>
      <c r="D280" s="188">
        <v>147366.5181818182</v>
      </c>
      <c r="E280" s="188">
        <f t="shared" si="34"/>
        <v>7164.518181818188</v>
      </c>
      <c r="F280" s="178">
        <f t="shared" si="35"/>
        <v>0.0511013978532274</v>
      </c>
      <c r="G280" s="219"/>
      <c r="H280" s="120">
        <f t="shared" si="36"/>
        <v>105.11013978532273</v>
      </c>
    </row>
    <row r="281" spans="1:8" ht="12.75" customHeight="1">
      <c r="A281" s="165">
        <v>26</v>
      </c>
      <c r="B281" s="247" t="s">
        <v>181</v>
      </c>
      <c r="C281" s="188">
        <v>225321</v>
      </c>
      <c r="D281" s="188">
        <v>229774.7601763819</v>
      </c>
      <c r="E281" s="192">
        <f t="shared" si="34"/>
        <v>4453.760176381911</v>
      </c>
      <c r="F281" s="136">
        <f t="shared" si="35"/>
        <v>0.01976628976607556</v>
      </c>
      <c r="G281" s="219"/>
      <c r="H281" s="120">
        <f t="shared" si="36"/>
        <v>101.97662897660756</v>
      </c>
    </row>
    <row r="282" spans="1:8" ht="12.75" customHeight="1">
      <c r="A282" s="165">
        <v>27</v>
      </c>
      <c r="B282" s="247" t="s">
        <v>182</v>
      </c>
      <c r="C282" s="188">
        <v>223452</v>
      </c>
      <c r="D282" s="188">
        <v>235237.73094305556</v>
      </c>
      <c r="E282" s="192">
        <f t="shared" si="34"/>
        <v>11785.730943055562</v>
      </c>
      <c r="F282" s="136">
        <f t="shared" si="35"/>
        <v>0.05274390447637775</v>
      </c>
      <c r="G282" s="219"/>
      <c r="H282" s="120">
        <f t="shared" si="36"/>
        <v>105.27439044763778</v>
      </c>
    </row>
    <row r="283" spans="1:8" ht="12.75" customHeight="1">
      <c r="A283" s="165">
        <v>28</v>
      </c>
      <c r="B283" s="247" t="s">
        <v>183</v>
      </c>
      <c r="C283" s="188">
        <v>213638</v>
      </c>
      <c r="D283" s="188">
        <v>203313.74056344086</v>
      </c>
      <c r="E283" s="188">
        <f aca="true" t="shared" si="37" ref="E283:E291">D283-C283</f>
        <v>-10324.259436559136</v>
      </c>
      <c r="F283" s="178">
        <f aca="true" t="shared" si="38" ref="F283:F291">E283/C283</f>
        <v>-0.04832595061065511</v>
      </c>
      <c r="G283" s="219"/>
      <c r="H283" s="120">
        <f t="shared" si="36"/>
        <v>95.16740493893448</v>
      </c>
    </row>
    <row r="284" spans="1:8" ht="12.75" customHeight="1">
      <c r="A284" s="165">
        <v>29</v>
      </c>
      <c r="B284" s="247" t="s">
        <v>184</v>
      </c>
      <c r="C284" s="188">
        <v>139416</v>
      </c>
      <c r="D284" s="188">
        <v>141660.42106568627</v>
      </c>
      <c r="E284" s="192">
        <f t="shared" si="37"/>
        <v>2244.4210656862706</v>
      </c>
      <c r="F284" s="136">
        <f t="shared" si="38"/>
        <v>0.016098733758580584</v>
      </c>
      <c r="G284" s="219"/>
      <c r="H284" s="120">
        <f t="shared" si="36"/>
        <v>101.60987337585806</v>
      </c>
    </row>
    <row r="285" spans="1:8" ht="12.75" customHeight="1">
      <c r="A285" s="165">
        <v>30</v>
      </c>
      <c r="B285" s="247" t="s">
        <v>185</v>
      </c>
      <c r="C285" s="188">
        <v>91595</v>
      </c>
      <c r="D285" s="188">
        <v>81427.77076908214</v>
      </c>
      <c r="E285" s="192">
        <f t="shared" si="37"/>
        <v>-10167.22923091786</v>
      </c>
      <c r="F285" s="136">
        <f t="shared" si="38"/>
        <v>-0.11100201136435241</v>
      </c>
      <c r="G285" s="219"/>
      <c r="H285" s="120">
        <f t="shared" si="36"/>
        <v>88.89979886356475</v>
      </c>
    </row>
    <row r="286" spans="1:8" ht="12.75" customHeight="1">
      <c r="A286" s="165">
        <v>31</v>
      </c>
      <c r="B286" s="247" t="s">
        <v>186</v>
      </c>
      <c r="C286" s="188">
        <v>48305</v>
      </c>
      <c r="D286" s="188">
        <v>44729.15013512195</v>
      </c>
      <c r="E286" s="192">
        <f t="shared" si="37"/>
        <v>-3575.8498648780514</v>
      </c>
      <c r="F286" s="136">
        <f t="shared" si="38"/>
        <v>-0.07402649549483596</v>
      </c>
      <c r="G286" s="219"/>
      <c r="H286" s="120">
        <f t="shared" si="36"/>
        <v>92.5973504505164</v>
      </c>
    </row>
    <row r="287" spans="1:8" ht="12.75" customHeight="1">
      <c r="A287" s="165">
        <v>32</v>
      </c>
      <c r="B287" s="247" t="s">
        <v>187</v>
      </c>
      <c r="C287" s="188">
        <v>78208</v>
      </c>
      <c r="D287" s="188">
        <v>70329.57803366338</v>
      </c>
      <c r="E287" s="192">
        <f t="shared" si="37"/>
        <v>-7878.421966336624</v>
      </c>
      <c r="F287" s="136">
        <f t="shared" si="38"/>
        <v>-0.10073677841571993</v>
      </c>
      <c r="G287" s="219"/>
      <c r="H287" s="120">
        <f t="shared" si="36"/>
        <v>89.92632215842801</v>
      </c>
    </row>
    <row r="288" spans="1:8" ht="12.75" customHeight="1">
      <c r="A288" s="165">
        <v>33</v>
      </c>
      <c r="B288" s="247" t="s">
        <v>188</v>
      </c>
      <c r="C288" s="188">
        <v>158008</v>
      </c>
      <c r="D288" s="188">
        <v>147508.76990959595</v>
      </c>
      <c r="E288" s="188">
        <f t="shared" si="37"/>
        <v>-10499.230090404046</v>
      </c>
      <c r="F288" s="178">
        <f t="shared" si="38"/>
        <v>-0.06644745892868745</v>
      </c>
      <c r="G288" s="219"/>
      <c r="H288" s="120">
        <f t="shared" si="36"/>
        <v>93.35525410713126</v>
      </c>
    </row>
    <row r="289" spans="1:8" s="191" customFormat="1" ht="12.75" customHeight="1">
      <c r="A289" s="165">
        <v>34</v>
      </c>
      <c r="B289" s="247" t="s">
        <v>189</v>
      </c>
      <c r="C289" s="188">
        <v>139065</v>
      </c>
      <c r="D289" s="188">
        <v>137381.41131989795</v>
      </c>
      <c r="E289" s="192">
        <f t="shared" si="37"/>
        <v>-1683.5886801020533</v>
      </c>
      <c r="F289" s="136">
        <f t="shared" si="38"/>
        <v>-0.012106487470622035</v>
      </c>
      <c r="G289" s="219"/>
      <c r="H289" s="120">
        <f t="shared" si="36"/>
        <v>98.78935125293779</v>
      </c>
    </row>
    <row r="290" spans="1:8" ht="12.75" customHeight="1">
      <c r="A290" s="165">
        <v>35</v>
      </c>
      <c r="B290" s="247" t="s">
        <v>190</v>
      </c>
      <c r="C290" s="192">
        <v>213943</v>
      </c>
      <c r="D290" s="188">
        <v>223061.23577209303</v>
      </c>
      <c r="E290" s="192">
        <f t="shared" si="37"/>
        <v>9118.23577209303</v>
      </c>
      <c r="F290" s="136">
        <f t="shared" si="38"/>
        <v>0.04261993041180609</v>
      </c>
      <c r="G290" s="31"/>
      <c r="H290" s="120">
        <f t="shared" si="36"/>
        <v>104.2619930411806</v>
      </c>
    </row>
    <row r="291" spans="1:8" ht="12.75" customHeight="1">
      <c r="A291" s="165">
        <v>36</v>
      </c>
      <c r="B291" s="247" t="s">
        <v>191</v>
      </c>
      <c r="C291" s="192">
        <v>155161</v>
      </c>
      <c r="D291" s="188">
        <v>165882.02246732675</v>
      </c>
      <c r="E291" s="192">
        <f t="shared" si="37"/>
        <v>10721.022467326751</v>
      </c>
      <c r="F291" s="136">
        <f t="shared" si="38"/>
        <v>0.06909611608153306</v>
      </c>
      <c r="G291" s="31"/>
      <c r="H291" s="120">
        <f t="shared" si="36"/>
        <v>106.90961160815331</v>
      </c>
    </row>
    <row r="292" spans="1:8" ht="12.75" customHeight="1">
      <c r="A292" s="165">
        <v>37</v>
      </c>
      <c r="B292" s="247" t="s">
        <v>192</v>
      </c>
      <c r="C292" s="192">
        <v>169579</v>
      </c>
      <c r="D292" s="188">
        <v>163948.05540392158</v>
      </c>
      <c r="E292" s="192">
        <f>D292-C292</f>
        <v>-5630.9445960784215</v>
      </c>
      <c r="F292" s="136">
        <f>E292/C292</f>
        <v>-0.033205435791450716</v>
      </c>
      <c r="G292" s="31"/>
      <c r="H292" s="120">
        <f t="shared" si="36"/>
        <v>96.67945642085492</v>
      </c>
    </row>
    <row r="293" spans="1:8" ht="12.75" customHeight="1">
      <c r="A293" s="165">
        <v>38</v>
      </c>
      <c r="B293" s="247" t="s">
        <v>193</v>
      </c>
      <c r="C293" s="192">
        <v>164457</v>
      </c>
      <c r="D293" s="188">
        <v>168363.1605596154</v>
      </c>
      <c r="E293" s="192">
        <f>D293-C293</f>
        <v>3906.1605596154113</v>
      </c>
      <c r="F293" s="136">
        <f>E293/C293</f>
        <v>0.023751865591707323</v>
      </c>
      <c r="G293" s="31"/>
      <c r="H293" s="120">
        <f t="shared" si="36"/>
        <v>102.37518655917073</v>
      </c>
    </row>
    <row r="294" spans="1:8" ht="12.75" customHeight="1">
      <c r="A294" s="34"/>
      <c r="B294" s="1" t="s">
        <v>27</v>
      </c>
      <c r="C294" s="189">
        <v>7487562</v>
      </c>
      <c r="D294" s="189">
        <v>7190352.381410891</v>
      </c>
      <c r="E294" s="189">
        <f>D294-C294</f>
        <v>-297209.6185891088</v>
      </c>
      <c r="F294" s="135">
        <f>E294/C294</f>
        <v>-0.039693777305497946</v>
      </c>
      <c r="G294" s="31"/>
      <c r="H294" s="120">
        <f t="shared" si="36"/>
        <v>96.0306222694502</v>
      </c>
    </row>
    <row r="295" spans="1:8" ht="12.75" customHeight="1">
      <c r="A295" s="25"/>
      <c r="B295" s="36"/>
      <c r="C295" s="37"/>
      <c r="D295" s="37"/>
      <c r="E295" s="37"/>
      <c r="F295" s="38"/>
      <c r="G295" s="31"/>
      <c r="H295" s="120" t="e">
        <f t="shared" si="36"/>
        <v>#DIV/0!</v>
      </c>
    </row>
    <row r="296" spans="1:8" ht="12.75" customHeight="1">
      <c r="A296" s="349" t="s">
        <v>229</v>
      </c>
      <c r="B296" s="349"/>
      <c r="C296" s="349"/>
      <c r="D296" s="349"/>
      <c r="E296" s="349"/>
      <c r="F296" s="349"/>
      <c r="G296" s="31"/>
      <c r="H296" s="120" t="e">
        <f t="shared" si="36"/>
        <v>#DIV/0!</v>
      </c>
    </row>
    <row r="297" spans="1:8" ht="70.5" customHeight="1">
      <c r="A297" s="16" t="s">
        <v>20</v>
      </c>
      <c r="B297" s="16" t="s">
        <v>21</v>
      </c>
      <c r="C297" s="16" t="s">
        <v>209</v>
      </c>
      <c r="D297" s="16" t="s">
        <v>98</v>
      </c>
      <c r="E297" s="29" t="s">
        <v>6</v>
      </c>
      <c r="F297" s="16" t="s">
        <v>28</v>
      </c>
      <c r="G297" s="31"/>
      <c r="H297" s="120" t="e">
        <f t="shared" si="36"/>
        <v>#VALUE!</v>
      </c>
    </row>
    <row r="298" spans="1:8" ht="12.75" customHeight="1">
      <c r="A298" s="16">
        <v>1</v>
      </c>
      <c r="B298" s="16">
        <v>2</v>
      </c>
      <c r="C298" s="16">
        <v>3</v>
      </c>
      <c r="D298" s="16">
        <v>4</v>
      </c>
      <c r="E298" s="16" t="s">
        <v>29</v>
      </c>
      <c r="F298" s="16">
        <v>6</v>
      </c>
      <c r="G298" s="31"/>
      <c r="H298" s="120">
        <f t="shared" si="36"/>
        <v>133.33333333333331</v>
      </c>
    </row>
    <row r="299" spans="1:8" ht="12.75" customHeight="1">
      <c r="A299" s="165">
        <v>1</v>
      </c>
      <c r="B299" s="247" t="s">
        <v>157</v>
      </c>
      <c r="C299" s="188">
        <v>141147</v>
      </c>
      <c r="D299" s="188">
        <v>130351.18226600986</v>
      </c>
      <c r="E299" s="188">
        <f>D299-C299</f>
        <v>-10795.817733990145</v>
      </c>
      <c r="F299" s="178">
        <f aca="true" t="shared" si="39" ref="F299:F336">E299/C299</f>
        <v>-0.07648634213968518</v>
      </c>
      <c r="G299" s="31"/>
      <c r="H299" s="120">
        <f t="shared" si="36"/>
        <v>92.35136578603148</v>
      </c>
    </row>
    <row r="300" spans="1:8" ht="12.75" customHeight="1">
      <c r="A300" s="165">
        <v>2</v>
      </c>
      <c r="B300" s="247" t="s">
        <v>158</v>
      </c>
      <c r="C300" s="188">
        <v>90851</v>
      </c>
      <c r="D300" s="188">
        <v>90351.31651376147</v>
      </c>
      <c r="E300" s="188">
        <f aca="true" t="shared" si="40" ref="E300:E337">D300-C300</f>
        <v>-499.68348623852944</v>
      </c>
      <c r="F300" s="178">
        <f t="shared" si="39"/>
        <v>-0.005500032869627516</v>
      </c>
      <c r="G300" s="31"/>
      <c r="H300" s="120">
        <f t="shared" si="36"/>
        <v>99.44999671303725</v>
      </c>
    </row>
    <row r="301" spans="1:8" ht="12.75" customHeight="1">
      <c r="A301" s="165">
        <v>3</v>
      </c>
      <c r="B301" s="247" t="s">
        <v>159</v>
      </c>
      <c r="C301" s="188">
        <v>84466</v>
      </c>
      <c r="D301" s="188">
        <v>83044.26020408163</v>
      </c>
      <c r="E301" s="188">
        <f t="shared" si="40"/>
        <v>-1421.7397959183727</v>
      </c>
      <c r="F301" s="178">
        <f t="shared" si="39"/>
        <v>-0.016832095706182045</v>
      </c>
      <c r="G301" s="31"/>
      <c r="H301" s="120">
        <f t="shared" si="36"/>
        <v>98.3167904293818</v>
      </c>
    </row>
    <row r="302" spans="1:8" ht="12.75" customHeight="1">
      <c r="A302" s="165">
        <v>4</v>
      </c>
      <c r="B302" s="247" t="s">
        <v>160</v>
      </c>
      <c r="C302" s="188">
        <v>63260</v>
      </c>
      <c r="D302" s="188">
        <v>60296.8275862069</v>
      </c>
      <c r="E302" s="188">
        <f t="shared" si="40"/>
        <v>-2963.1724137931014</v>
      </c>
      <c r="F302" s="178">
        <f t="shared" si="39"/>
        <v>-0.04684116999356784</v>
      </c>
      <c r="G302" s="31"/>
      <c r="H302" s="120">
        <f t="shared" si="36"/>
        <v>95.31588300064323</v>
      </c>
    </row>
    <row r="303" spans="1:8" ht="12.75" customHeight="1">
      <c r="A303" s="165">
        <v>5</v>
      </c>
      <c r="B303" s="247" t="s">
        <v>161</v>
      </c>
      <c r="C303" s="188">
        <v>105902</v>
      </c>
      <c r="D303" s="188">
        <v>101209.77880184332</v>
      </c>
      <c r="E303" s="188">
        <f t="shared" si="40"/>
        <v>-4692.22119815668</v>
      </c>
      <c r="F303" s="178">
        <f t="shared" si="39"/>
        <v>-0.0443072009797424</v>
      </c>
      <c r="G303" s="31"/>
      <c r="H303" s="120">
        <f t="shared" si="36"/>
        <v>95.56927990202576</v>
      </c>
    </row>
    <row r="304" spans="1:8" ht="12.75" customHeight="1">
      <c r="A304" s="165">
        <v>6</v>
      </c>
      <c r="B304" s="247" t="s">
        <v>162</v>
      </c>
      <c r="C304" s="188">
        <v>66124</v>
      </c>
      <c r="D304" s="188">
        <v>65283.62745098039</v>
      </c>
      <c r="E304" s="188">
        <f t="shared" si="40"/>
        <v>-840.3725490196084</v>
      </c>
      <c r="F304" s="178">
        <f t="shared" si="39"/>
        <v>-0.01270903981942424</v>
      </c>
      <c r="G304" s="31"/>
      <c r="H304" s="120">
        <f t="shared" si="36"/>
        <v>98.72909601805758</v>
      </c>
    </row>
    <row r="305" spans="1:8" ht="12.75" customHeight="1">
      <c r="A305" s="165">
        <v>7</v>
      </c>
      <c r="B305" s="247" t="s">
        <v>163</v>
      </c>
      <c r="C305" s="188">
        <v>123183</v>
      </c>
      <c r="D305" s="188">
        <v>126994.39423076923</v>
      </c>
      <c r="E305" s="188">
        <f t="shared" si="40"/>
        <v>3811.394230769234</v>
      </c>
      <c r="F305" s="178">
        <f t="shared" si="39"/>
        <v>0.03094091092739448</v>
      </c>
      <c r="G305" s="31"/>
      <c r="H305" s="120">
        <f t="shared" si="36"/>
        <v>103.09409109273943</v>
      </c>
    </row>
    <row r="306" spans="1:8" ht="12.75" customHeight="1">
      <c r="A306" s="165">
        <v>8</v>
      </c>
      <c r="B306" s="247" t="s">
        <v>164</v>
      </c>
      <c r="C306" s="188">
        <v>33493</v>
      </c>
      <c r="D306" s="188">
        <v>32909.485</v>
      </c>
      <c r="E306" s="188">
        <f t="shared" si="40"/>
        <v>-583.5149999999994</v>
      </c>
      <c r="F306" s="178">
        <f t="shared" si="39"/>
        <v>-0.017421998626578672</v>
      </c>
      <c r="G306" s="31"/>
      <c r="H306" s="120">
        <f t="shared" si="36"/>
        <v>98.25780013734213</v>
      </c>
    </row>
    <row r="307" spans="1:8" ht="12.75" customHeight="1">
      <c r="A307" s="165">
        <v>9</v>
      </c>
      <c r="B307" s="247" t="s">
        <v>165</v>
      </c>
      <c r="C307" s="188">
        <v>23505</v>
      </c>
      <c r="D307" s="188">
        <v>24074.623188405796</v>
      </c>
      <c r="E307" s="188">
        <f t="shared" si="40"/>
        <v>569.6231884057961</v>
      </c>
      <c r="F307" s="178">
        <f t="shared" si="39"/>
        <v>0.024234128415477393</v>
      </c>
      <c r="G307" s="31"/>
      <c r="H307" s="120">
        <f t="shared" si="36"/>
        <v>102.42341284154774</v>
      </c>
    </row>
    <row r="308" spans="1:8" ht="12.75" customHeight="1">
      <c r="A308" s="165">
        <v>10</v>
      </c>
      <c r="B308" s="247" t="s">
        <v>166</v>
      </c>
      <c r="C308" s="188">
        <v>70091</v>
      </c>
      <c r="D308" s="188">
        <v>74413.71634615384</v>
      </c>
      <c r="E308" s="188">
        <f t="shared" si="40"/>
        <v>4322.716346153844</v>
      </c>
      <c r="F308" s="178">
        <f t="shared" si="39"/>
        <v>0.061672915868711306</v>
      </c>
      <c r="G308" s="31"/>
      <c r="H308" s="120">
        <f t="shared" si="36"/>
        <v>106.16729158687113</v>
      </c>
    </row>
    <row r="309" spans="1:8" ht="12.75" customHeight="1">
      <c r="A309" s="165">
        <v>11</v>
      </c>
      <c r="B309" s="247" t="s">
        <v>152</v>
      </c>
      <c r="C309" s="188">
        <v>110360</v>
      </c>
      <c r="D309" s="188">
        <v>107484.80487804877</v>
      </c>
      <c r="E309" s="188">
        <f t="shared" si="40"/>
        <v>-2875.1951219512266</v>
      </c>
      <c r="F309" s="178">
        <f t="shared" si="39"/>
        <v>-0.026052873522573638</v>
      </c>
      <c r="G309" s="31"/>
      <c r="H309" s="120">
        <f t="shared" si="36"/>
        <v>97.39471264774264</v>
      </c>
    </row>
    <row r="310" spans="1:8" ht="12.75" customHeight="1">
      <c r="A310" s="165">
        <v>12</v>
      </c>
      <c r="B310" s="247" t="s">
        <v>167</v>
      </c>
      <c r="C310" s="188">
        <v>166636</v>
      </c>
      <c r="D310" s="188">
        <v>160170.29807692306</v>
      </c>
      <c r="E310" s="188">
        <f t="shared" si="40"/>
        <v>-6465.7019230769365</v>
      </c>
      <c r="F310" s="178">
        <f t="shared" si="39"/>
        <v>-0.03880135098704324</v>
      </c>
      <c r="G310" s="31"/>
      <c r="H310" s="120">
        <f t="shared" si="36"/>
        <v>96.11986490129568</v>
      </c>
    </row>
    <row r="311" spans="1:8" ht="12.75" customHeight="1">
      <c r="A311" s="165">
        <v>13</v>
      </c>
      <c r="B311" s="247" t="s">
        <v>168</v>
      </c>
      <c r="C311" s="188">
        <v>114309</v>
      </c>
      <c r="D311" s="188">
        <v>109962.35754189944</v>
      </c>
      <c r="E311" s="188">
        <f t="shared" si="40"/>
        <v>-4346.642458100556</v>
      </c>
      <c r="F311" s="178">
        <f t="shared" si="39"/>
        <v>-0.038025373838460275</v>
      </c>
      <c r="G311" s="31"/>
      <c r="H311" s="120">
        <f t="shared" si="36"/>
        <v>96.19746261615397</v>
      </c>
    </row>
    <row r="312" spans="1:8" s="191" customFormat="1" ht="12.75" customHeight="1">
      <c r="A312" s="165">
        <v>14</v>
      </c>
      <c r="B312" s="247" t="s">
        <v>169</v>
      </c>
      <c r="C312" s="188">
        <v>92628</v>
      </c>
      <c r="D312" s="188">
        <v>84984.4691943128</v>
      </c>
      <c r="E312" s="188">
        <f t="shared" si="40"/>
        <v>-7643.530805687202</v>
      </c>
      <c r="F312" s="178">
        <f t="shared" si="39"/>
        <v>-0.08251857759734856</v>
      </c>
      <c r="G312" s="219"/>
      <c r="H312" s="120">
        <f t="shared" si="36"/>
        <v>91.74814224026514</v>
      </c>
    </row>
    <row r="313" spans="1:8" ht="12.75" customHeight="1">
      <c r="A313" s="165">
        <v>15</v>
      </c>
      <c r="B313" s="247" t="s">
        <v>170</v>
      </c>
      <c r="C313" s="188">
        <v>169456</v>
      </c>
      <c r="D313" s="188">
        <v>169845.45177664974</v>
      </c>
      <c r="E313" s="188">
        <f t="shared" si="40"/>
        <v>389.4517766497447</v>
      </c>
      <c r="F313" s="178">
        <f t="shared" si="39"/>
        <v>0.0022982471948455336</v>
      </c>
      <c r="G313" s="219"/>
      <c r="H313" s="120">
        <f t="shared" si="36"/>
        <v>100.22982471948455</v>
      </c>
    </row>
    <row r="314" spans="1:8" s="191" customFormat="1" ht="12.75" customHeight="1">
      <c r="A314" s="165">
        <v>16</v>
      </c>
      <c r="B314" s="247" t="s">
        <v>171</v>
      </c>
      <c r="C314" s="188">
        <v>137741</v>
      </c>
      <c r="D314" s="188">
        <v>146548.2193877551</v>
      </c>
      <c r="E314" s="188">
        <f t="shared" si="40"/>
        <v>8807.219387755089</v>
      </c>
      <c r="F314" s="178">
        <f t="shared" si="39"/>
        <v>0.06394043449484968</v>
      </c>
      <c r="G314" s="219"/>
      <c r="H314" s="120">
        <f t="shared" si="36"/>
        <v>106.39404344948498</v>
      </c>
    </row>
    <row r="315" spans="1:8" ht="12.75" customHeight="1">
      <c r="A315" s="165">
        <v>17</v>
      </c>
      <c r="B315" s="247" t="s">
        <v>172</v>
      </c>
      <c r="C315" s="188">
        <v>30124</v>
      </c>
      <c r="D315" s="188">
        <v>32952.47</v>
      </c>
      <c r="E315" s="188">
        <f t="shared" si="40"/>
        <v>2828.470000000001</v>
      </c>
      <c r="F315" s="178">
        <f t="shared" si="39"/>
        <v>0.09389423715310055</v>
      </c>
      <c r="G315" s="219"/>
      <c r="H315" s="120">
        <f t="shared" si="36"/>
        <v>109.38942371531006</v>
      </c>
    </row>
    <row r="316" spans="1:8" s="191" customFormat="1" ht="12.75" customHeight="1">
      <c r="A316" s="165">
        <v>18</v>
      </c>
      <c r="B316" s="247" t="s">
        <v>173</v>
      </c>
      <c r="C316" s="188">
        <v>99597</v>
      </c>
      <c r="D316" s="188">
        <v>106404.50934579439</v>
      </c>
      <c r="E316" s="188">
        <f t="shared" si="40"/>
        <v>6807.509345794388</v>
      </c>
      <c r="F316" s="178">
        <f t="shared" si="39"/>
        <v>0.0683505461589645</v>
      </c>
      <c r="G316" s="219"/>
      <c r="H316" s="120">
        <f t="shared" si="36"/>
        <v>106.83505461589644</v>
      </c>
    </row>
    <row r="317" spans="1:8" ht="12.75" customHeight="1">
      <c r="A317" s="165">
        <v>19</v>
      </c>
      <c r="B317" s="247" t="s">
        <v>174</v>
      </c>
      <c r="C317" s="188">
        <v>196130</v>
      </c>
      <c r="D317" s="188">
        <v>212534.95794392523</v>
      </c>
      <c r="E317" s="188">
        <f>D317-C317</f>
        <v>16404.957943925227</v>
      </c>
      <c r="F317" s="178">
        <f>E317/C317</f>
        <v>0.083643287329451</v>
      </c>
      <c r="G317" s="219"/>
      <c r="H317" s="120">
        <f t="shared" si="36"/>
        <v>108.3643287329451</v>
      </c>
    </row>
    <row r="318" spans="1:8" ht="12.75" customHeight="1">
      <c r="A318" s="165">
        <v>20</v>
      </c>
      <c r="B318" s="247" t="s">
        <v>175</v>
      </c>
      <c r="C318" s="188">
        <v>126494</v>
      </c>
      <c r="D318" s="188">
        <v>135917.60465116278</v>
      </c>
      <c r="E318" s="188">
        <f>D318-C318</f>
        <v>9423.60465116278</v>
      </c>
      <c r="F318" s="178">
        <f>E318/C318</f>
        <v>0.07449843195062833</v>
      </c>
      <c r="G318" s="219"/>
      <c r="H318" s="120">
        <f t="shared" si="36"/>
        <v>107.44984319506284</v>
      </c>
    </row>
    <row r="319" spans="1:8" ht="12.75" customHeight="1">
      <c r="A319" s="165">
        <v>21</v>
      </c>
      <c r="B319" s="247" t="s">
        <v>176</v>
      </c>
      <c r="C319" s="188">
        <v>136289</v>
      </c>
      <c r="D319" s="188">
        <v>144762.27835051547</v>
      </c>
      <c r="E319" s="188">
        <f>D319-C319</f>
        <v>8473.278350515466</v>
      </c>
      <c r="F319" s="178">
        <f>E319/C319</f>
        <v>0.062171403051717054</v>
      </c>
      <c r="G319" s="219"/>
      <c r="H319" s="120">
        <f t="shared" si="36"/>
        <v>106.21714030517171</v>
      </c>
    </row>
    <row r="320" spans="1:8" ht="12.75" customHeight="1">
      <c r="A320" s="165">
        <v>22</v>
      </c>
      <c r="B320" s="247" t="s">
        <v>177</v>
      </c>
      <c r="C320" s="188">
        <v>177112</v>
      </c>
      <c r="D320" s="188">
        <v>184241.31746031746</v>
      </c>
      <c r="E320" s="188">
        <f>D320-C320</f>
        <v>7129.317460317456</v>
      </c>
      <c r="F320" s="178">
        <f>E320/C320</f>
        <v>0.0402531587939691</v>
      </c>
      <c r="G320" s="219"/>
      <c r="H320" s="120">
        <f t="shared" si="36"/>
        <v>104.02531587939691</v>
      </c>
    </row>
    <row r="321" spans="1:8" ht="12.75" customHeight="1">
      <c r="A321" s="165">
        <v>23</v>
      </c>
      <c r="B321" s="247" t="s">
        <v>178</v>
      </c>
      <c r="C321" s="188">
        <v>144508</v>
      </c>
      <c r="D321" s="188">
        <v>147329.79523809525</v>
      </c>
      <c r="E321" s="188">
        <f>D321-C321</f>
        <v>2821.7952380952484</v>
      </c>
      <c r="F321" s="178">
        <f>E321/C321</f>
        <v>0.019526913652498465</v>
      </c>
      <c r="G321" s="219"/>
      <c r="H321" s="120">
        <f t="shared" si="36"/>
        <v>101.95269136524985</v>
      </c>
    </row>
    <row r="322" spans="1:8" ht="12.75" customHeight="1">
      <c r="A322" s="165">
        <v>24</v>
      </c>
      <c r="B322" s="247" t="s">
        <v>179</v>
      </c>
      <c r="C322" s="188">
        <v>90035</v>
      </c>
      <c r="D322" s="188">
        <v>91692.1310043668</v>
      </c>
      <c r="E322" s="188">
        <f aca="true" t="shared" si="41" ref="E322:E331">D322-C322</f>
        <v>1657.1310043668054</v>
      </c>
      <c r="F322" s="178">
        <f aca="true" t="shared" si="42" ref="F322:F331">E322/C322</f>
        <v>0.01840540905610935</v>
      </c>
      <c r="G322" s="219"/>
      <c r="H322" s="120">
        <f t="shared" si="36"/>
        <v>101.84054090561094</v>
      </c>
    </row>
    <row r="323" spans="1:8" ht="12.75" customHeight="1">
      <c r="A323" s="165">
        <v>25</v>
      </c>
      <c r="B323" s="247" t="s">
        <v>180</v>
      </c>
      <c r="C323" s="188">
        <v>53502</v>
      </c>
      <c r="D323" s="188">
        <v>63442.82959641256</v>
      </c>
      <c r="E323" s="188">
        <f t="shared" si="41"/>
        <v>9940.829596412557</v>
      </c>
      <c r="F323" s="178">
        <f t="shared" si="42"/>
        <v>0.185802953093577</v>
      </c>
      <c r="G323" s="219"/>
      <c r="H323" s="120">
        <f t="shared" si="36"/>
        <v>118.5802953093577</v>
      </c>
    </row>
    <row r="324" spans="1:8" ht="12.75" customHeight="1">
      <c r="A324" s="165">
        <v>26</v>
      </c>
      <c r="B324" s="247" t="s">
        <v>181</v>
      </c>
      <c r="C324" s="188">
        <v>63903</v>
      </c>
      <c r="D324" s="188">
        <v>63972.09950248756</v>
      </c>
      <c r="E324" s="188">
        <f t="shared" si="41"/>
        <v>69.09950248755922</v>
      </c>
      <c r="F324" s="178">
        <f t="shared" si="42"/>
        <v>0.0010813185998710423</v>
      </c>
      <c r="G324" s="219"/>
      <c r="H324" s="120">
        <f t="shared" si="36"/>
        <v>100.10813185998711</v>
      </c>
    </row>
    <row r="325" spans="1:8" ht="12.75" customHeight="1">
      <c r="A325" s="165">
        <v>27</v>
      </c>
      <c r="B325" s="247" t="s">
        <v>182</v>
      </c>
      <c r="C325" s="188">
        <v>93643</v>
      </c>
      <c r="D325" s="188">
        <v>94126.65470852017</v>
      </c>
      <c r="E325" s="188">
        <f t="shared" si="41"/>
        <v>483.6547085201746</v>
      </c>
      <c r="F325" s="178">
        <f t="shared" si="42"/>
        <v>0.005164878405435266</v>
      </c>
      <c r="G325" s="219"/>
      <c r="H325" s="120">
        <f t="shared" si="36"/>
        <v>100.51648784054352</v>
      </c>
    </row>
    <row r="326" spans="1:8" ht="12.75" customHeight="1">
      <c r="A326" s="165">
        <v>28</v>
      </c>
      <c r="B326" s="247" t="s">
        <v>183</v>
      </c>
      <c r="C326" s="188">
        <v>106915</v>
      </c>
      <c r="D326" s="188">
        <v>105766.43157894736</v>
      </c>
      <c r="E326" s="188">
        <f t="shared" si="41"/>
        <v>-1148.5684210526379</v>
      </c>
      <c r="F326" s="178">
        <f t="shared" si="42"/>
        <v>-0.010742818323459177</v>
      </c>
      <c r="G326" s="219"/>
      <c r="H326" s="120">
        <f t="shared" si="36"/>
        <v>98.92571816765408</v>
      </c>
    </row>
    <row r="327" spans="1:8" ht="12.75" customHeight="1">
      <c r="A327" s="165">
        <v>29</v>
      </c>
      <c r="B327" s="247" t="s">
        <v>184</v>
      </c>
      <c r="C327" s="188">
        <v>69939</v>
      </c>
      <c r="D327" s="188">
        <v>67762.11707317074</v>
      </c>
      <c r="E327" s="188">
        <f t="shared" si="41"/>
        <v>-2176.882926829261</v>
      </c>
      <c r="F327" s="178">
        <f t="shared" si="42"/>
        <v>-0.03112545113354868</v>
      </c>
      <c r="G327" s="219"/>
      <c r="H327" s="120">
        <f t="shared" si="36"/>
        <v>96.88745488664513</v>
      </c>
    </row>
    <row r="328" spans="1:8" ht="12.75" customHeight="1">
      <c r="A328" s="165">
        <v>30</v>
      </c>
      <c r="B328" s="247" t="s">
        <v>185</v>
      </c>
      <c r="C328" s="188">
        <v>47110</v>
      </c>
      <c r="D328" s="188">
        <v>46957.84433962264</v>
      </c>
      <c r="E328" s="188">
        <f t="shared" si="41"/>
        <v>-152.15566037735698</v>
      </c>
      <c r="F328" s="178">
        <f t="shared" si="42"/>
        <v>-0.0032297953805424957</v>
      </c>
      <c r="G328" s="219"/>
      <c r="H328" s="120">
        <f t="shared" si="36"/>
        <v>99.67702046194576</v>
      </c>
    </row>
    <row r="329" spans="1:8" ht="12.75" customHeight="1">
      <c r="A329" s="165">
        <v>31</v>
      </c>
      <c r="B329" s="247" t="s">
        <v>186</v>
      </c>
      <c r="C329" s="188">
        <v>20280</v>
      </c>
      <c r="D329" s="188">
        <v>21545.061904761904</v>
      </c>
      <c r="E329" s="188">
        <f t="shared" si="41"/>
        <v>1265.0619047619039</v>
      </c>
      <c r="F329" s="178">
        <f t="shared" si="42"/>
        <v>0.062379778341316756</v>
      </c>
      <c r="G329" s="219"/>
      <c r="H329" s="120">
        <f t="shared" si="36"/>
        <v>106.23797783413167</v>
      </c>
    </row>
    <row r="330" spans="1:8" ht="12.75" customHeight="1">
      <c r="A330" s="165">
        <v>32</v>
      </c>
      <c r="B330" s="247" t="s">
        <v>187</v>
      </c>
      <c r="C330" s="188">
        <v>33679</v>
      </c>
      <c r="D330" s="188">
        <v>35974.561904761904</v>
      </c>
      <c r="E330" s="188">
        <f t="shared" si="41"/>
        <v>2295.561904761904</v>
      </c>
      <c r="F330" s="178">
        <f t="shared" si="42"/>
        <v>0.06816003755342806</v>
      </c>
      <c r="G330" s="219"/>
      <c r="H330" s="120">
        <f t="shared" si="36"/>
        <v>106.81600375534282</v>
      </c>
    </row>
    <row r="331" spans="1:8" s="191" customFormat="1" ht="12.75" customHeight="1">
      <c r="A331" s="165">
        <v>33</v>
      </c>
      <c r="B331" s="247" t="s">
        <v>188</v>
      </c>
      <c r="C331" s="188">
        <v>69799</v>
      </c>
      <c r="D331" s="188">
        <v>71035.31155778894</v>
      </c>
      <c r="E331" s="188">
        <f t="shared" si="41"/>
        <v>1236.3115577889403</v>
      </c>
      <c r="F331" s="178">
        <f t="shared" si="42"/>
        <v>0.017712453728404996</v>
      </c>
      <c r="G331" s="219"/>
      <c r="H331" s="120">
        <f t="shared" si="36"/>
        <v>101.7712453728405</v>
      </c>
    </row>
    <row r="332" spans="1:8" ht="12.75" customHeight="1">
      <c r="A332" s="165">
        <v>34</v>
      </c>
      <c r="B332" s="247" t="s">
        <v>189</v>
      </c>
      <c r="C332" s="188">
        <v>57707</v>
      </c>
      <c r="D332" s="188">
        <v>62321.005025125625</v>
      </c>
      <c r="E332" s="188">
        <f>D332-C332</f>
        <v>4614.005025125625</v>
      </c>
      <c r="F332" s="178">
        <f>E332/C332</f>
        <v>0.07995572504419958</v>
      </c>
      <c r="G332" s="31"/>
      <c r="H332" s="120">
        <f t="shared" si="36"/>
        <v>107.99557250441995</v>
      </c>
    </row>
    <row r="333" spans="1:8" ht="12.75" customHeight="1">
      <c r="A333" s="165">
        <v>35</v>
      </c>
      <c r="B333" s="247" t="s">
        <v>190</v>
      </c>
      <c r="C333" s="188">
        <v>111014</v>
      </c>
      <c r="D333" s="188">
        <v>116849.47727272728</v>
      </c>
      <c r="E333" s="188">
        <f>D333-C333</f>
        <v>5835.477272727279</v>
      </c>
      <c r="F333" s="178">
        <f>E333/C333</f>
        <v>0.05256523747209613</v>
      </c>
      <c r="G333" s="31"/>
      <c r="H333" s="120">
        <f t="shared" si="36"/>
        <v>105.25652374720961</v>
      </c>
    </row>
    <row r="334" spans="1:8" ht="12.75" customHeight="1">
      <c r="A334" s="165">
        <v>36</v>
      </c>
      <c r="B334" s="247" t="s">
        <v>191</v>
      </c>
      <c r="C334" s="188">
        <v>54784</v>
      </c>
      <c r="D334" s="188">
        <v>60169.99014778325</v>
      </c>
      <c r="E334" s="188">
        <f>D334-C334</f>
        <v>5385.990147783254</v>
      </c>
      <c r="F334" s="178">
        <f>E334/C334</f>
        <v>0.09831319633073989</v>
      </c>
      <c r="G334" s="31"/>
      <c r="H334" s="120">
        <f t="shared" si="36"/>
        <v>109.831319633074</v>
      </c>
    </row>
    <row r="335" spans="1:8" ht="12.75" customHeight="1">
      <c r="A335" s="165">
        <v>37</v>
      </c>
      <c r="B335" s="247" t="s">
        <v>192</v>
      </c>
      <c r="C335" s="188">
        <v>62542</v>
      </c>
      <c r="D335" s="188">
        <v>63083.90821256039</v>
      </c>
      <c r="E335" s="188">
        <f>D335-C335</f>
        <v>541.9082125603891</v>
      </c>
      <c r="F335" s="178">
        <f>E335/C335</f>
        <v>0.008664708716708597</v>
      </c>
      <c r="G335" s="31"/>
      <c r="H335" s="120">
        <f t="shared" si="36"/>
        <v>100.86647087167087</v>
      </c>
    </row>
    <row r="336" spans="1:8" ht="12.75" customHeight="1">
      <c r="A336" s="165">
        <v>38</v>
      </c>
      <c r="B336" s="247" t="s">
        <v>193</v>
      </c>
      <c r="C336" s="188">
        <v>68263</v>
      </c>
      <c r="D336" s="188">
        <v>70765.47596153847</v>
      </c>
      <c r="E336" s="188">
        <f t="shared" si="40"/>
        <v>2502.4759615384683</v>
      </c>
      <c r="F336" s="178">
        <f t="shared" si="39"/>
        <v>0.03665933172492373</v>
      </c>
      <c r="G336" s="31"/>
      <c r="H336" s="120">
        <f>D336/C336*100</f>
        <v>103.66593317249237</v>
      </c>
    </row>
    <row r="337" spans="1:8" ht="12.75" customHeight="1">
      <c r="A337" s="165"/>
      <c r="B337" s="1" t="s">
        <v>27</v>
      </c>
      <c r="C337" s="189">
        <v>3506521</v>
      </c>
      <c r="D337" s="189">
        <v>3561765.067961165</v>
      </c>
      <c r="E337" s="235">
        <f t="shared" si="40"/>
        <v>55244.067961165216</v>
      </c>
      <c r="F337" s="135">
        <f>E337/C337</f>
        <v>0.015754666223634542</v>
      </c>
      <c r="G337" s="31"/>
      <c r="H337" s="120">
        <f>D337/C337*100</f>
        <v>101.57546662236345</v>
      </c>
    </row>
    <row r="338" spans="1:8" ht="12.75" customHeight="1">
      <c r="A338" s="40"/>
      <c r="B338" s="2"/>
      <c r="C338" s="137"/>
      <c r="D338" s="162"/>
      <c r="E338" s="162"/>
      <c r="F338" s="138"/>
      <c r="G338" s="31"/>
      <c r="H338" s="120" t="e">
        <f>D338/C338*100</f>
        <v>#DIV/0!</v>
      </c>
    </row>
    <row r="339" spans="1:8" ht="14.25">
      <c r="A339" s="46" t="s">
        <v>230</v>
      </c>
      <c r="B339" s="47"/>
      <c r="C339" s="47"/>
      <c r="D339" s="47"/>
      <c r="E339" s="47"/>
      <c r="F339" s="47"/>
      <c r="G339" s="47"/>
      <c r="H339" s="47"/>
    </row>
    <row r="340" spans="1:12" ht="46.5" customHeight="1">
      <c r="A340" s="48" t="s">
        <v>30</v>
      </c>
      <c r="B340" s="48" t="s">
        <v>31</v>
      </c>
      <c r="C340" s="49" t="s">
        <v>210</v>
      </c>
      <c r="D340" s="49" t="s">
        <v>211</v>
      </c>
      <c r="E340" s="48" t="s">
        <v>32</v>
      </c>
      <c r="F340" s="50"/>
      <c r="L340" s="10" t="s">
        <v>12</v>
      </c>
    </row>
    <row r="341" spans="1:6" ht="13.5" customHeight="1">
      <c r="A341" s="48">
        <v>1</v>
      </c>
      <c r="B341" s="48">
        <v>2</v>
      </c>
      <c r="C341" s="49">
        <v>3</v>
      </c>
      <c r="D341" s="49">
        <v>4</v>
      </c>
      <c r="E341" s="48">
        <v>5</v>
      </c>
      <c r="F341" s="50"/>
    </row>
    <row r="342" spans="1:7" ht="12.75" customHeight="1">
      <c r="A342" s="165">
        <v>1</v>
      </c>
      <c r="B342" s="247" t="s">
        <v>157</v>
      </c>
      <c r="C342" s="188">
        <v>104706875</v>
      </c>
      <c r="D342" s="188">
        <v>73868880.5662</v>
      </c>
      <c r="E342" s="178">
        <f aca="true" t="shared" si="43" ref="E342:E380">D342/C342</f>
        <v>0.7054826205652686</v>
      </c>
      <c r="F342" s="137"/>
      <c r="G342" s="31"/>
    </row>
    <row r="343" spans="1:7" ht="12.75" customHeight="1">
      <c r="A343" s="165">
        <v>2</v>
      </c>
      <c r="B343" s="247" t="s">
        <v>158</v>
      </c>
      <c r="C343" s="188">
        <v>66861480</v>
      </c>
      <c r="D343" s="188">
        <v>55950122.519999996</v>
      </c>
      <c r="E343" s="178">
        <f t="shared" si="43"/>
        <v>0.8368065217820484</v>
      </c>
      <c r="F343" s="137" t="s">
        <v>12</v>
      </c>
      <c r="G343" s="31"/>
    </row>
    <row r="344" spans="1:7" ht="12.75" customHeight="1">
      <c r="A344" s="165">
        <v>3</v>
      </c>
      <c r="B344" s="247" t="s">
        <v>159</v>
      </c>
      <c r="C344" s="188">
        <v>60840605</v>
      </c>
      <c r="D344" s="188">
        <v>43710424.5613</v>
      </c>
      <c r="E344" s="178">
        <f t="shared" si="43"/>
        <v>0.7184416486538884</v>
      </c>
      <c r="F344" s="137"/>
      <c r="G344" s="31"/>
    </row>
    <row r="345" spans="1:7" ht="12.75" customHeight="1">
      <c r="A345" s="165">
        <v>4</v>
      </c>
      <c r="B345" s="247" t="s">
        <v>160</v>
      </c>
      <c r="C345" s="188">
        <v>43225105</v>
      </c>
      <c r="D345" s="188">
        <v>31380468.389399998</v>
      </c>
      <c r="E345" s="178">
        <f t="shared" si="43"/>
        <v>0.7259778406414512</v>
      </c>
      <c r="F345" s="137"/>
      <c r="G345" s="31"/>
    </row>
    <row r="346" spans="1:7" ht="12.75" customHeight="1">
      <c r="A346" s="165">
        <v>5</v>
      </c>
      <c r="B346" s="247" t="s">
        <v>161</v>
      </c>
      <c r="C346" s="188">
        <v>72187290</v>
      </c>
      <c r="D346" s="188">
        <v>59281196.8162</v>
      </c>
      <c r="E346" s="178">
        <f t="shared" si="43"/>
        <v>0.8212137734523627</v>
      </c>
      <c r="F346" s="137"/>
      <c r="G346" s="31"/>
    </row>
    <row r="347" spans="1:7" ht="12.75" customHeight="1">
      <c r="A347" s="165">
        <v>6</v>
      </c>
      <c r="B347" s="247" t="s">
        <v>162</v>
      </c>
      <c r="C347" s="188">
        <v>44393755</v>
      </c>
      <c r="D347" s="188">
        <v>36258056.3991</v>
      </c>
      <c r="E347" s="178">
        <f t="shared" si="43"/>
        <v>0.8167377686140764</v>
      </c>
      <c r="F347" s="137"/>
      <c r="G347" s="31"/>
    </row>
    <row r="348" spans="1:7" ht="12.75" customHeight="1">
      <c r="A348" s="165">
        <v>7</v>
      </c>
      <c r="B348" s="247" t="s">
        <v>163</v>
      </c>
      <c r="C348" s="188">
        <v>100164085</v>
      </c>
      <c r="D348" s="188">
        <v>82576072.04010001</v>
      </c>
      <c r="E348" s="178">
        <f t="shared" si="43"/>
        <v>0.8244079905497066</v>
      </c>
      <c r="F348" s="137"/>
      <c r="G348" s="31"/>
    </row>
    <row r="349" spans="1:7" ht="12.75" customHeight="1">
      <c r="A349" s="165">
        <v>8</v>
      </c>
      <c r="B349" s="247" t="s">
        <v>164</v>
      </c>
      <c r="C349" s="188">
        <v>24551940</v>
      </c>
      <c r="D349" s="188">
        <v>18349615.4155</v>
      </c>
      <c r="E349" s="178">
        <f t="shared" si="43"/>
        <v>0.7473794500760429</v>
      </c>
      <c r="F349" s="137"/>
      <c r="G349" s="31"/>
    </row>
    <row r="350" spans="1:7" ht="12.75" customHeight="1">
      <c r="A350" s="165">
        <v>9</v>
      </c>
      <c r="B350" s="247" t="s">
        <v>165</v>
      </c>
      <c r="C350" s="188">
        <v>17182095</v>
      </c>
      <c r="D350" s="188">
        <v>14446115.4234</v>
      </c>
      <c r="E350" s="178">
        <f t="shared" si="43"/>
        <v>0.8407656588675595</v>
      </c>
      <c r="F350" s="137"/>
      <c r="G350" s="31"/>
    </row>
    <row r="351" spans="1:7" ht="12.75" customHeight="1">
      <c r="A351" s="165">
        <v>10</v>
      </c>
      <c r="B351" s="247" t="s">
        <v>166</v>
      </c>
      <c r="C351" s="188">
        <v>56393855</v>
      </c>
      <c r="D351" s="188">
        <v>47398739.9961</v>
      </c>
      <c r="E351" s="178">
        <f t="shared" si="43"/>
        <v>0.8404947666035599</v>
      </c>
      <c r="F351" s="137"/>
      <c r="G351" s="31"/>
    </row>
    <row r="352" spans="1:7" ht="12.75" customHeight="1">
      <c r="A352" s="165">
        <v>11</v>
      </c>
      <c r="B352" s="247" t="s">
        <v>152</v>
      </c>
      <c r="C352" s="188">
        <v>72558710</v>
      </c>
      <c r="D352" s="188">
        <v>58047087.9814</v>
      </c>
      <c r="E352" s="178">
        <f t="shared" si="43"/>
        <v>0.800001653576807</v>
      </c>
      <c r="F352" s="137"/>
      <c r="G352" s="31"/>
    </row>
    <row r="353" spans="1:7" ht="12.75" customHeight="1">
      <c r="A353" s="165">
        <v>12</v>
      </c>
      <c r="B353" s="247" t="s">
        <v>167</v>
      </c>
      <c r="C353" s="188">
        <v>114571310</v>
      </c>
      <c r="D353" s="188">
        <v>86850380.8044</v>
      </c>
      <c r="E353" s="178">
        <f t="shared" si="43"/>
        <v>0.7580465022561058</v>
      </c>
      <c r="F353" s="137"/>
      <c r="G353" s="31"/>
    </row>
    <row r="354" spans="1:7" ht="12.75" customHeight="1">
      <c r="A354" s="165">
        <v>13</v>
      </c>
      <c r="B354" s="247" t="s">
        <v>168</v>
      </c>
      <c r="C354" s="188">
        <v>75496750</v>
      </c>
      <c r="D354" s="188">
        <v>49957111.279300004</v>
      </c>
      <c r="E354" s="178">
        <f t="shared" si="43"/>
        <v>0.6617120773980337</v>
      </c>
      <c r="F354" s="137"/>
      <c r="G354" s="31"/>
    </row>
    <row r="355" spans="1:7" ht="12.75" customHeight="1">
      <c r="A355" s="165">
        <v>14</v>
      </c>
      <c r="B355" s="247" t="s">
        <v>169</v>
      </c>
      <c r="C355" s="188">
        <v>67352950</v>
      </c>
      <c r="D355" s="188">
        <v>52329232.663499996</v>
      </c>
      <c r="E355" s="178">
        <f t="shared" si="43"/>
        <v>0.7769404705139121</v>
      </c>
      <c r="F355" s="137"/>
      <c r="G355" s="31"/>
    </row>
    <row r="356" spans="1:7" ht="12.75" customHeight="1">
      <c r="A356" s="165">
        <v>15</v>
      </c>
      <c r="B356" s="247" t="s">
        <v>170</v>
      </c>
      <c r="C356" s="188">
        <v>121585660</v>
      </c>
      <c r="D356" s="188">
        <v>92636656.5527</v>
      </c>
      <c r="E356" s="178">
        <f t="shared" si="43"/>
        <v>0.7619044593967742</v>
      </c>
      <c r="F356" s="137"/>
      <c r="G356" s="31"/>
    </row>
    <row r="357" spans="1:7" ht="12.75" customHeight="1">
      <c r="A357" s="165">
        <v>16</v>
      </c>
      <c r="B357" s="247" t="s">
        <v>171</v>
      </c>
      <c r="C357" s="188">
        <v>102706205</v>
      </c>
      <c r="D357" s="188">
        <v>82880503.716</v>
      </c>
      <c r="E357" s="178">
        <f t="shared" si="43"/>
        <v>0.8069668596556557</v>
      </c>
      <c r="F357" s="137"/>
      <c r="G357" s="31"/>
    </row>
    <row r="358" spans="1:7" ht="12.75" customHeight="1">
      <c r="A358" s="165">
        <v>17</v>
      </c>
      <c r="B358" s="247" t="s">
        <v>172</v>
      </c>
      <c r="C358" s="188">
        <v>22350125</v>
      </c>
      <c r="D358" s="188">
        <v>18761470.5539</v>
      </c>
      <c r="E358" s="178">
        <f t="shared" si="43"/>
        <v>0.8394347035598235</v>
      </c>
      <c r="F358" s="137"/>
      <c r="G358" s="31"/>
    </row>
    <row r="359" spans="1:7" ht="12.75" customHeight="1">
      <c r="A359" s="165">
        <v>18</v>
      </c>
      <c r="B359" s="247" t="s">
        <v>173</v>
      </c>
      <c r="C359" s="188">
        <v>71546615</v>
      </c>
      <c r="D359" s="188">
        <v>60740327.1961</v>
      </c>
      <c r="E359" s="178">
        <f t="shared" si="43"/>
        <v>0.8489615783514006</v>
      </c>
      <c r="F359" s="137"/>
      <c r="G359" s="31"/>
    </row>
    <row r="360" spans="1:7" ht="12.75" customHeight="1">
      <c r="A360" s="165">
        <v>19</v>
      </c>
      <c r="B360" s="247" t="s">
        <v>174</v>
      </c>
      <c r="C360" s="188">
        <v>156183335</v>
      </c>
      <c r="D360" s="188">
        <v>139314445.3775</v>
      </c>
      <c r="E360" s="178">
        <f t="shared" si="43"/>
        <v>0.8919930245919002</v>
      </c>
      <c r="F360" s="137"/>
      <c r="G360" s="31"/>
    </row>
    <row r="361" spans="1:7" ht="12.75" customHeight="1">
      <c r="A361" s="165">
        <v>20</v>
      </c>
      <c r="B361" s="247" t="s">
        <v>175</v>
      </c>
      <c r="C361" s="188">
        <v>114886870</v>
      </c>
      <c r="D361" s="188">
        <v>99175995.93540001</v>
      </c>
      <c r="E361" s="178">
        <f t="shared" si="43"/>
        <v>0.8632491766500385</v>
      </c>
      <c r="F361" s="137"/>
      <c r="G361" s="31" t="s">
        <v>12</v>
      </c>
    </row>
    <row r="362" spans="1:7" ht="12.75" customHeight="1">
      <c r="A362" s="165">
        <v>21</v>
      </c>
      <c r="B362" s="247" t="s">
        <v>176</v>
      </c>
      <c r="C362" s="188">
        <v>104646850</v>
      </c>
      <c r="D362" s="188">
        <v>77942136.6893</v>
      </c>
      <c r="E362" s="178">
        <f t="shared" si="43"/>
        <v>0.7448111117467942</v>
      </c>
      <c r="F362" s="137"/>
      <c r="G362" s="31"/>
    </row>
    <row r="363" spans="1:7" ht="12.75" customHeight="1">
      <c r="A363" s="165">
        <v>22</v>
      </c>
      <c r="B363" s="247" t="s">
        <v>177</v>
      </c>
      <c r="C363" s="188">
        <v>135851765</v>
      </c>
      <c r="D363" s="188">
        <v>99574214.3532</v>
      </c>
      <c r="E363" s="178">
        <f t="shared" si="43"/>
        <v>0.7329622427297872</v>
      </c>
      <c r="F363" s="137"/>
      <c r="G363" s="31" t="s">
        <v>12</v>
      </c>
    </row>
    <row r="364" spans="1:7" ht="12.75" customHeight="1">
      <c r="A364" s="165">
        <v>23</v>
      </c>
      <c r="B364" s="247" t="s">
        <v>178</v>
      </c>
      <c r="C364" s="188">
        <v>105135625</v>
      </c>
      <c r="D364" s="188">
        <v>87683176.7605</v>
      </c>
      <c r="E364" s="178">
        <f t="shared" si="43"/>
        <v>0.8340006231046803</v>
      </c>
      <c r="F364" s="137"/>
      <c r="G364" s="31"/>
    </row>
    <row r="365" spans="1:7" ht="12.75" customHeight="1">
      <c r="A365" s="165">
        <v>24</v>
      </c>
      <c r="B365" s="247" t="s">
        <v>179</v>
      </c>
      <c r="C365" s="188">
        <v>85180130</v>
      </c>
      <c r="D365" s="188">
        <v>78839428.17480001</v>
      </c>
      <c r="E365" s="178">
        <f t="shared" si="43"/>
        <v>0.9255612567719727</v>
      </c>
      <c r="F365" s="137"/>
      <c r="G365" s="31"/>
    </row>
    <row r="366" spans="1:7" ht="12.75" customHeight="1">
      <c r="A366" s="165">
        <v>25</v>
      </c>
      <c r="B366" s="247" t="s">
        <v>180</v>
      </c>
      <c r="C366" s="188">
        <v>47457480</v>
      </c>
      <c r="D366" s="188">
        <v>46568385</v>
      </c>
      <c r="E366" s="178">
        <f t="shared" si="43"/>
        <v>0.9812654401371501</v>
      </c>
      <c r="F366" s="137"/>
      <c r="G366" s="31"/>
    </row>
    <row r="367" spans="1:7" ht="12.75" customHeight="1">
      <c r="A367" s="165">
        <v>26</v>
      </c>
      <c r="B367" s="247" t="s">
        <v>181</v>
      </c>
      <c r="C367" s="188">
        <v>70859880</v>
      </c>
      <c r="D367" s="188">
        <v>58583569.2751</v>
      </c>
      <c r="E367" s="178">
        <f t="shared" si="43"/>
        <v>0.8267523071602718</v>
      </c>
      <c r="F367" s="137"/>
      <c r="G367" s="31"/>
    </row>
    <row r="368" spans="1:7" ht="12.75" customHeight="1">
      <c r="A368" s="165">
        <v>27</v>
      </c>
      <c r="B368" s="247" t="s">
        <v>182</v>
      </c>
      <c r="C368" s="188">
        <v>77688275</v>
      </c>
      <c r="D368" s="188">
        <v>71801593.8837</v>
      </c>
      <c r="E368" s="178">
        <f t="shared" si="43"/>
        <v>0.9242269040431133</v>
      </c>
      <c r="F368" s="137"/>
      <c r="G368" s="31"/>
    </row>
    <row r="369" spans="1:7" ht="12.75" customHeight="1">
      <c r="A369" s="165">
        <v>28</v>
      </c>
      <c r="B369" s="247" t="s">
        <v>183</v>
      </c>
      <c r="C369" s="188">
        <v>78535485</v>
      </c>
      <c r="D369" s="188">
        <v>57911977.7448</v>
      </c>
      <c r="E369" s="178">
        <f t="shared" si="43"/>
        <v>0.7373988681014704</v>
      </c>
      <c r="F369" s="137"/>
      <c r="G369" s="31"/>
    </row>
    <row r="370" spans="1:7" ht="12.75" customHeight="1">
      <c r="A370" s="165">
        <v>29</v>
      </c>
      <c r="B370" s="247" t="s">
        <v>184</v>
      </c>
      <c r="C370" s="188">
        <v>51291975</v>
      </c>
      <c r="D370" s="188">
        <v>42789959.8974</v>
      </c>
      <c r="E370" s="178">
        <f t="shared" si="43"/>
        <v>0.834242781593027</v>
      </c>
      <c r="F370" s="137"/>
      <c r="G370" s="31"/>
    </row>
    <row r="371" spans="1:7" ht="12.75" customHeight="1">
      <c r="A371" s="165">
        <v>30</v>
      </c>
      <c r="B371" s="247" t="s">
        <v>185</v>
      </c>
      <c r="C371" s="188">
        <v>33982725</v>
      </c>
      <c r="D371" s="188">
        <v>26810611.549200002</v>
      </c>
      <c r="E371" s="178">
        <f t="shared" si="43"/>
        <v>0.7889482538319103</v>
      </c>
      <c r="F371" s="137"/>
      <c r="G371" s="31"/>
    </row>
    <row r="372" spans="1:7" ht="12.75" customHeight="1">
      <c r="A372" s="165">
        <v>31</v>
      </c>
      <c r="B372" s="247" t="s">
        <v>186</v>
      </c>
      <c r="C372" s="188">
        <v>16803325</v>
      </c>
      <c r="D372" s="188">
        <v>13693938.7777</v>
      </c>
      <c r="E372" s="178">
        <f t="shared" si="43"/>
        <v>0.8149541104335005</v>
      </c>
      <c r="F372" s="137"/>
      <c r="G372" s="31"/>
    </row>
    <row r="373" spans="1:7" ht="12.75" customHeight="1">
      <c r="A373" s="165">
        <v>32</v>
      </c>
      <c r="B373" s="247" t="s">
        <v>187</v>
      </c>
      <c r="C373" s="188">
        <v>27412315</v>
      </c>
      <c r="D373" s="188">
        <v>21761232.7628</v>
      </c>
      <c r="E373" s="178">
        <f t="shared" si="43"/>
        <v>0.7938487779233531</v>
      </c>
      <c r="F373" s="137"/>
      <c r="G373" s="31"/>
    </row>
    <row r="374" spans="1:7" ht="12.75" customHeight="1">
      <c r="A374" s="165">
        <v>33</v>
      </c>
      <c r="B374" s="247" t="s">
        <v>188</v>
      </c>
      <c r="C374" s="188">
        <v>55812715</v>
      </c>
      <c r="D374" s="188">
        <v>43342763.4421</v>
      </c>
      <c r="E374" s="178">
        <f t="shared" si="43"/>
        <v>0.7765750768816748</v>
      </c>
      <c r="F374" s="137"/>
      <c r="G374" s="31"/>
    </row>
    <row r="375" spans="1:7" ht="12.75" customHeight="1">
      <c r="A375" s="165">
        <v>34</v>
      </c>
      <c r="B375" s="247" t="s">
        <v>189</v>
      </c>
      <c r="C375" s="188">
        <v>48209140</v>
      </c>
      <c r="D375" s="188">
        <v>39328636.6187</v>
      </c>
      <c r="E375" s="178">
        <f t="shared" si="43"/>
        <v>0.815792121964839</v>
      </c>
      <c r="F375" s="137"/>
      <c r="G375" s="31"/>
    </row>
    <row r="376" spans="1:8" ht="12.75" customHeight="1">
      <c r="A376" s="165">
        <v>35</v>
      </c>
      <c r="B376" s="247" t="s">
        <v>190</v>
      </c>
      <c r="C376" s="188">
        <v>79614465</v>
      </c>
      <c r="D376" s="188">
        <v>73665050.691</v>
      </c>
      <c r="E376" s="178">
        <f t="shared" si="43"/>
        <v>0.9252721938280939</v>
      </c>
      <c r="F376" s="137"/>
      <c r="G376" s="31"/>
      <c r="H376" s="10" t="s">
        <v>12</v>
      </c>
    </row>
    <row r="377" spans="1:7" ht="12.75" customHeight="1">
      <c r="A377" s="165">
        <v>36</v>
      </c>
      <c r="B377" s="247" t="s">
        <v>191</v>
      </c>
      <c r="C377" s="188">
        <v>51436525</v>
      </c>
      <c r="D377" s="188">
        <v>45722676.5384</v>
      </c>
      <c r="E377" s="178">
        <f t="shared" si="43"/>
        <v>0.8889145706946572</v>
      </c>
      <c r="F377" s="137" t="s">
        <v>12</v>
      </c>
      <c r="G377" s="31"/>
    </row>
    <row r="378" spans="1:7" ht="12.75" customHeight="1">
      <c r="A378" s="165">
        <v>37</v>
      </c>
      <c r="B378" s="247" t="s">
        <v>192</v>
      </c>
      <c r="C378" s="188">
        <v>56869645</v>
      </c>
      <c r="D378" s="188">
        <v>46503772.3024</v>
      </c>
      <c r="E378" s="178">
        <f t="shared" si="43"/>
        <v>0.8177257358015863</v>
      </c>
      <c r="F378" s="137"/>
      <c r="G378" s="31"/>
    </row>
    <row r="379" spans="1:7" ht="12.75" customHeight="1">
      <c r="A379" s="165">
        <v>38</v>
      </c>
      <c r="B379" s="247" t="s">
        <v>193</v>
      </c>
      <c r="C379" s="188">
        <v>57016400</v>
      </c>
      <c r="D379" s="188">
        <v>49738756.396400005</v>
      </c>
      <c r="E379" s="178">
        <f t="shared" si="43"/>
        <v>0.8723587668881235</v>
      </c>
      <c r="F379" s="137"/>
      <c r="G379" s="31"/>
    </row>
    <row r="380" spans="1:7" ht="16.5" customHeight="1">
      <c r="A380" s="34"/>
      <c r="B380" s="1" t="s">
        <v>27</v>
      </c>
      <c r="C380" s="189">
        <v>2693550335</v>
      </c>
      <c r="D380" s="190">
        <v>2186174785.045</v>
      </c>
      <c r="E380" s="135">
        <f t="shared" si="43"/>
        <v>0.8116331655799557</v>
      </c>
      <c r="F380" s="42"/>
      <c r="G380" s="31"/>
    </row>
    <row r="381" spans="1:7" ht="16.5" customHeight="1">
      <c r="A381" s="40"/>
      <c r="B381" s="2"/>
      <c r="C381" s="137"/>
      <c r="D381" s="137"/>
      <c r="E381" s="138"/>
      <c r="F381" s="42"/>
      <c r="G381" s="31"/>
    </row>
    <row r="382" ht="15.75" customHeight="1">
      <c r="A382" s="9" t="s">
        <v>96</v>
      </c>
    </row>
    <row r="383" ht="14.25">
      <c r="A383" s="9"/>
    </row>
    <row r="384" ht="14.25">
      <c r="A384" s="9" t="s">
        <v>33</v>
      </c>
    </row>
    <row r="385" spans="1:7" ht="33.75" customHeight="1">
      <c r="A385" s="165" t="s">
        <v>20</v>
      </c>
      <c r="B385" s="165"/>
      <c r="C385" s="166" t="s">
        <v>34</v>
      </c>
      <c r="D385" s="166" t="s">
        <v>35</v>
      </c>
      <c r="E385" s="166" t="s">
        <v>6</v>
      </c>
      <c r="F385" s="166" t="s">
        <v>28</v>
      </c>
      <c r="G385" s="167"/>
    </row>
    <row r="386" spans="1:7" ht="16.5" customHeight="1">
      <c r="A386" s="165">
        <v>1</v>
      </c>
      <c r="B386" s="165">
        <v>2</v>
      </c>
      <c r="C386" s="166">
        <v>3</v>
      </c>
      <c r="D386" s="166">
        <v>4</v>
      </c>
      <c r="E386" s="166" t="s">
        <v>36</v>
      </c>
      <c r="F386" s="166">
        <v>6</v>
      </c>
      <c r="G386" s="167"/>
    </row>
    <row r="387" spans="1:7" ht="27" customHeight="1">
      <c r="A387" s="311">
        <v>1</v>
      </c>
      <c r="B387" s="312" t="s">
        <v>231</v>
      </c>
      <c r="C387" s="309">
        <f>D433</f>
        <v>18443.754999999994</v>
      </c>
      <c r="D387" s="309">
        <f>D433</f>
        <v>18443.754999999994</v>
      </c>
      <c r="E387" s="310">
        <f>D387-C387</f>
        <v>0</v>
      </c>
      <c r="F387" s="301">
        <v>0</v>
      </c>
      <c r="G387" s="167"/>
    </row>
    <row r="388" spans="1:8" ht="14.25">
      <c r="A388" s="311">
        <v>2</v>
      </c>
      <c r="B388" s="312" t="s">
        <v>212</v>
      </c>
      <c r="C388" s="309">
        <f>C433</f>
        <v>312403.18000000005</v>
      </c>
      <c r="D388" s="309">
        <f>C433</f>
        <v>312403.18000000005</v>
      </c>
      <c r="E388" s="310">
        <f>D388-C388</f>
        <v>0</v>
      </c>
      <c r="F388" s="302">
        <v>0</v>
      </c>
      <c r="G388" s="167"/>
      <c r="H388" s="10" t="s">
        <v>12</v>
      </c>
    </row>
    <row r="389" ht="14.25">
      <c r="A389" s="53"/>
    </row>
    <row r="390" spans="1:7" ht="14.25">
      <c r="A390" s="9" t="s">
        <v>259</v>
      </c>
      <c r="B390" s="47"/>
      <c r="C390" s="57"/>
      <c r="D390" s="47"/>
      <c r="E390" s="47"/>
      <c r="F390" s="47"/>
      <c r="G390" s="47" t="s">
        <v>12</v>
      </c>
    </row>
    <row r="391" spans="1:8" ht="6" customHeight="1">
      <c r="A391" s="9"/>
      <c r="B391" s="47"/>
      <c r="C391" s="57"/>
      <c r="D391" s="47"/>
      <c r="E391" s="47"/>
      <c r="F391" s="47"/>
      <c r="G391" s="47"/>
      <c r="H391" s="10" t="s">
        <v>12</v>
      </c>
    </row>
    <row r="392" spans="1:5" ht="14.25">
      <c r="A392" s="47"/>
      <c r="B392" s="47"/>
      <c r="C392" s="47"/>
      <c r="D392" s="47"/>
      <c r="E392" s="58" t="s">
        <v>97</v>
      </c>
    </row>
    <row r="393" spans="1:8" ht="43.5" customHeight="1">
      <c r="A393" s="59" t="s">
        <v>37</v>
      </c>
      <c r="B393" s="59" t="s">
        <v>38</v>
      </c>
      <c r="C393" s="60" t="s">
        <v>131</v>
      </c>
      <c r="D393" s="61" t="s">
        <v>232</v>
      </c>
      <c r="E393" s="60" t="s">
        <v>130</v>
      </c>
      <c r="F393" s="220"/>
      <c r="G393" s="220"/>
      <c r="H393" s="167"/>
    </row>
    <row r="394" spans="1:8" ht="15.75" customHeight="1">
      <c r="A394" s="59">
        <v>1</v>
      </c>
      <c r="B394" s="59">
        <v>2</v>
      </c>
      <c r="C394" s="60">
        <v>3</v>
      </c>
      <c r="D394" s="61">
        <v>4</v>
      </c>
      <c r="E394" s="60">
        <v>5</v>
      </c>
      <c r="F394" s="220"/>
      <c r="G394" s="220"/>
      <c r="H394" s="167"/>
    </row>
    <row r="395" spans="1:8" ht="12.75" customHeight="1">
      <c r="A395" s="165">
        <v>1</v>
      </c>
      <c r="B395" s="247" t="s">
        <v>157</v>
      </c>
      <c r="C395" s="153">
        <v>11304.64</v>
      </c>
      <c r="D395" s="313">
        <v>633.28</v>
      </c>
      <c r="E395" s="280">
        <f aca="true" t="shared" si="44" ref="E395:E433">D395/C395</f>
        <v>0.05601947518894896</v>
      </c>
      <c r="F395" s="221"/>
      <c r="G395" s="222"/>
      <c r="H395" s="180"/>
    </row>
    <row r="396" spans="1:8" ht="12.75" customHeight="1">
      <c r="A396" s="165">
        <v>2</v>
      </c>
      <c r="B396" s="247" t="s">
        <v>158</v>
      </c>
      <c r="C396" s="153">
        <v>8697.150000000001</v>
      </c>
      <c r="D396" s="313">
        <v>506.00249999999994</v>
      </c>
      <c r="E396" s="280">
        <f t="shared" si="44"/>
        <v>0.058180265949190235</v>
      </c>
      <c r="F396" s="221"/>
      <c r="G396" s="222"/>
      <c r="H396" s="180"/>
    </row>
    <row r="397" spans="1:8" ht="12.75" customHeight="1">
      <c r="A397" s="165">
        <v>3</v>
      </c>
      <c r="B397" s="247" t="s">
        <v>159</v>
      </c>
      <c r="C397" s="153">
        <v>6876.67</v>
      </c>
      <c r="D397" s="313">
        <v>402.1925</v>
      </c>
      <c r="E397" s="280">
        <f t="shared" si="44"/>
        <v>0.05848652036523492</v>
      </c>
      <c r="F397" s="221"/>
      <c r="G397" s="222"/>
      <c r="H397" s="180"/>
    </row>
    <row r="398" spans="1:8" ht="12.75" customHeight="1">
      <c r="A398" s="165">
        <v>4</v>
      </c>
      <c r="B398" s="247" t="s">
        <v>160</v>
      </c>
      <c r="C398" s="153">
        <v>4891.07</v>
      </c>
      <c r="D398" s="313">
        <v>284.5075</v>
      </c>
      <c r="E398" s="280">
        <f t="shared" si="44"/>
        <v>0.058168764707926895</v>
      </c>
      <c r="F398" s="221"/>
      <c r="G398" s="222" t="s">
        <v>12</v>
      </c>
      <c r="H398" s="180"/>
    </row>
    <row r="399" spans="1:8" ht="12.75" customHeight="1">
      <c r="A399" s="165">
        <v>5</v>
      </c>
      <c r="B399" s="247" t="s">
        <v>161</v>
      </c>
      <c r="C399" s="153">
        <v>8182.360000000001</v>
      </c>
      <c r="D399" s="313">
        <v>483.97249999999997</v>
      </c>
      <c r="E399" s="280">
        <f t="shared" si="44"/>
        <v>0.05914827751406684</v>
      </c>
      <c r="F399" s="221"/>
      <c r="G399" s="222"/>
      <c r="H399" s="180"/>
    </row>
    <row r="400" spans="1:8" ht="12.75" customHeight="1">
      <c r="A400" s="165">
        <v>6</v>
      </c>
      <c r="B400" s="247" t="s">
        <v>162</v>
      </c>
      <c r="C400" s="153">
        <v>5363.77</v>
      </c>
      <c r="D400" s="313">
        <v>313.8525</v>
      </c>
      <c r="E400" s="280">
        <f t="shared" si="44"/>
        <v>0.058513415004744794</v>
      </c>
      <c r="F400" s="221"/>
      <c r="G400" s="222"/>
      <c r="H400" s="180"/>
    </row>
    <row r="401" spans="1:8" ht="12.75" customHeight="1">
      <c r="A401" s="165">
        <v>7</v>
      </c>
      <c r="B401" s="247" t="s">
        <v>163</v>
      </c>
      <c r="C401" s="153">
        <v>12217.41</v>
      </c>
      <c r="D401" s="313">
        <v>726.255</v>
      </c>
      <c r="E401" s="280">
        <f t="shared" si="44"/>
        <v>0.05944426846606605</v>
      </c>
      <c r="F401" s="221"/>
      <c r="G401" s="222"/>
      <c r="H401" s="180"/>
    </row>
    <row r="402" spans="1:8" ht="12.75" customHeight="1">
      <c r="A402" s="165">
        <v>8</v>
      </c>
      <c r="B402" s="247" t="s">
        <v>164</v>
      </c>
      <c r="C402" s="153">
        <v>2812.41</v>
      </c>
      <c r="D402" s="313">
        <v>165.07500000000002</v>
      </c>
      <c r="E402" s="280">
        <f t="shared" si="44"/>
        <v>0.058695211580103906</v>
      </c>
      <c r="F402" s="221"/>
      <c r="G402" s="222"/>
      <c r="H402" s="180"/>
    </row>
    <row r="403" spans="1:8" ht="12.75" customHeight="1">
      <c r="A403" s="165">
        <v>9</v>
      </c>
      <c r="B403" s="247" t="s">
        <v>165</v>
      </c>
      <c r="C403" s="153">
        <v>2182.06</v>
      </c>
      <c r="D403" s="313">
        <v>128.3725</v>
      </c>
      <c r="E403" s="280">
        <f t="shared" si="44"/>
        <v>0.05883087541130858</v>
      </c>
      <c r="F403" s="221"/>
      <c r="G403" s="222"/>
      <c r="H403" s="180"/>
    </row>
    <row r="404" spans="1:8" ht="12.75" customHeight="1">
      <c r="A404" s="165">
        <v>10</v>
      </c>
      <c r="B404" s="247" t="s">
        <v>166</v>
      </c>
      <c r="C404" s="153">
        <v>6773.719999999999</v>
      </c>
      <c r="D404" s="313">
        <v>407.82000000000005</v>
      </c>
      <c r="E404" s="280">
        <f t="shared" si="44"/>
        <v>0.060206208700684424</v>
      </c>
      <c r="F404" s="221"/>
      <c r="G404" s="222"/>
      <c r="H404" s="180"/>
    </row>
    <row r="405" spans="1:8" ht="12.75" customHeight="1">
      <c r="A405" s="165">
        <v>11</v>
      </c>
      <c r="B405" s="247" t="s">
        <v>152</v>
      </c>
      <c r="C405" s="153">
        <v>8973.75</v>
      </c>
      <c r="D405" s="313">
        <v>523.5675</v>
      </c>
      <c r="E405" s="280">
        <f t="shared" si="44"/>
        <v>0.058344337651483495</v>
      </c>
      <c r="F405" s="221"/>
      <c r="G405" s="222"/>
      <c r="H405" s="180"/>
    </row>
    <row r="406" spans="1:8" ht="12.75" customHeight="1">
      <c r="A406" s="165">
        <v>12</v>
      </c>
      <c r="B406" s="247" t="s">
        <v>167</v>
      </c>
      <c r="C406" s="153">
        <v>12560.11</v>
      </c>
      <c r="D406" s="313">
        <v>742.51</v>
      </c>
      <c r="E406" s="280">
        <f t="shared" si="44"/>
        <v>0.0591165204763334</v>
      </c>
      <c r="F406" s="221"/>
      <c r="G406" s="222"/>
      <c r="H406" s="180"/>
    </row>
    <row r="407" spans="1:8" ht="12.75" customHeight="1">
      <c r="A407" s="165">
        <v>13</v>
      </c>
      <c r="B407" s="247" t="s">
        <v>168</v>
      </c>
      <c r="C407" s="153">
        <v>7621.51</v>
      </c>
      <c r="D407" s="313">
        <v>442.81500000000005</v>
      </c>
      <c r="E407" s="280">
        <f t="shared" si="44"/>
        <v>0.05810069133281988</v>
      </c>
      <c r="F407" s="221"/>
      <c r="G407" s="222"/>
      <c r="H407" s="180"/>
    </row>
    <row r="408" spans="1:8" ht="12.75" customHeight="1">
      <c r="A408" s="165">
        <v>14</v>
      </c>
      <c r="B408" s="247" t="s">
        <v>169</v>
      </c>
      <c r="C408" s="153">
        <v>8337.58</v>
      </c>
      <c r="D408" s="313">
        <v>491.4125</v>
      </c>
      <c r="E408" s="280">
        <f t="shared" si="44"/>
        <v>0.05893946444891684</v>
      </c>
      <c r="F408" s="221"/>
      <c r="G408" s="222"/>
      <c r="H408" s="180"/>
    </row>
    <row r="409" spans="1:8" ht="12.75" customHeight="1">
      <c r="A409" s="165">
        <v>15</v>
      </c>
      <c r="B409" s="247" t="s">
        <v>170</v>
      </c>
      <c r="C409" s="153">
        <v>14098.88</v>
      </c>
      <c r="D409" s="313">
        <v>827.465</v>
      </c>
      <c r="E409" s="280">
        <f t="shared" si="44"/>
        <v>0.05869012290337956</v>
      </c>
      <c r="F409" s="221"/>
      <c r="G409" s="222"/>
      <c r="H409" s="180"/>
    </row>
    <row r="410" spans="1:8" ht="12.75" customHeight="1">
      <c r="A410" s="165">
        <v>16</v>
      </c>
      <c r="B410" s="247" t="s">
        <v>171</v>
      </c>
      <c r="C410" s="153">
        <v>11950.080000000002</v>
      </c>
      <c r="D410" s="313">
        <v>703.4975</v>
      </c>
      <c r="E410" s="280">
        <f t="shared" si="44"/>
        <v>0.0588696895752999</v>
      </c>
      <c r="F410" s="221"/>
      <c r="G410" s="222"/>
      <c r="H410" s="180"/>
    </row>
    <row r="411" spans="1:8" ht="12.75" customHeight="1">
      <c r="A411" s="165">
        <v>17</v>
      </c>
      <c r="B411" s="247" t="s">
        <v>172</v>
      </c>
      <c r="C411" s="153">
        <v>2900.19</v>
      </c>
      <c r="D411" s="313">
        <v>170.675</v>
      </c>
      <c r="E411" s="280">
        <f t="shared" si="44"/>
        <v>0.05884959261289778</v>
      </c>
      <c r="F411" s="221"/>
      <c r="G411" s="222"/>
      <c r="H411" s="180"/>
    </row>
    <row r="412" spans="1:8" ht="12.75" customHeight="1">
      <c r="A412" s="165">
        <v>18</v>
      </c>
      <c r="B412" s="247" t="s">
        <v>173</v>
      </c>
      <c r="C412" s="153">
        <v>9075.64</v>
      </c>
      <c r="D412" s="313">
        <v>530.415</v>
      </c>
      <c r="E412" s="280">
        <f t="shared" si="44"/>
        <v>0.058443812227016494</v>
      </c>
      <c r="F412" s="221"/>
      <c r="G412" s="222"/>
      <c r="H412" s="180"/>
    </row>
    <row r="413" spans="1:8" ht="12.75" customHeight="1">
      <c r="A413" s="165">
        <v>19</v>
      </c>
      <c r="B413" s="247" t="s">
        <v>174</v>
      </c>
      <c r="C413" s="153">
        <v>12840.43</v>
      </c>
      <c r="D413" s="313">
        <v>707.94</v>
      </c>
      <c r="E413" s="280">
        <f t="shared" si="44"/>
        <v>0.055133667641971494</v>
      </c>
      <c r="F413" s="221"/>
      <c r="G413" s="222"/>
      <c r="H413" s="180"/>
    </row>
    <row r="414" spans="1:8" ht="12.75" customHeight="1">
      <c r="A414" s="165">
        <v>20</v>
      </c>
      <c r="B414" s="247" t="s">
        <v>175</v>
      </c>
      <c r="C414" s="153">
        <v>14374.75</v>
      </c>
      <c r="D414" s="313">
        <v>868.3875</v>
      </c>
      <c r="E414" s="280">
        <f t="shared" si="44"/>
        <v>0.06041061583679717</v>
      </c>
      <c r="F414" s="221"/>
      <c r="G414" s="222"/>
      <c r="H414" s="180"/>
    </row>
    <row r="415" spans="1:8" ht="12.75" customHeight="1">
      <c r="A415" s="165">
        <v>21</v>
      </c>
      <c r="B415" s="247" t="s">
        <v>176</v>
      </c>
      <c r="C415" s="153">
        <v>11961.51</v>
      </c>
      <c r="D415" s="313">
        <v>704.41</v>
      </c>
      <c r="E415" s="280">
        <f t="shared" si="44"/>
        <v>0.05888972211702368</v>
      </c>
      <c r="F415" s="221"/>
      <c r="G415" s="222"/>
      <c r="H415" s="180"/>
    </row>
    <row r="416" spans="1:8" ht="12.75" customHeight="1">
      <c r="A416" s="165">
        <v>22</v>
      </c>
      <c r="B416" s="247" t="s">
        <v>177</v>
      </c>
      <c r="C416" s="153">
        <v>10995.77</v>
      </c>
      <c r="D416" s="313">
        <v>619.9525</v>
      </c>
      <c r="E416" s="280">
        <f t="shared" si="44"/>
        <v>0.05638099923879819</v>
      </c>
      <c r="F416" s="221"/>
      <c r="G416" s="222"/>
      <c r="H416" s="180"/>
    </row>
    <row r="417" spans="1:8" ht="12.75" customHeight="1">
      <c r="A417" s="165">
        <v>23</v>
      </c>
      <c r="B417" s="247" t="s">
        <v>178</v>
      </c>
      <c r="C417" s="153">
        <v>11482.29</v>
      </c>
      <c r="D417" s="313">
        <v>664.8475</v>
      </c>
      <c r="E417" s="280">
        <f t="shared" si="44"/>
        <v>0.057901995159502145</v>
      </c>
      <c r="F417" s="221"/>
      <c r="G417" s="222"/>
      <c r="H417" s="180"/>
    </row>
    <row r="418" spans="1:8" ht="12.75" customHeight="1">
      <c r="A418" s="165">
        <v>24</v>
      </c>
      <c r="B418" s="247" t="s">
        <v>179</v>
      </c>
      <c r="C418" s="153">
        <v>11163.98</v>
      </c>
      <c r="D418" s="313">
        <v>670.8725000000001</v>
      </c>
      <c r="E418" s="280">
        <f t="shared" si="44"/>
        <v>0.06009259242671521</v>
      </c>
      <c r="F418" s="221"/>
      <c r="G418" s="222"/>
      <c r="H418" s="180"/>
    </row>
    <row r="419" spans="1:8" ht="12.75" customHeight="1">
      <c r="A419" s="165">
        <v>25</v>
      </c>
      <c r="B419" s="247" t="s">
        <v>180</v>
      </c>
      <c r="C419" s="153">
        <v>6859.24</v>
      </c>
      <c r="D419" s="313">
        <v>408.73749999999995</v>
      </c>
      <c r="E419" s="280">
        <f t="shared" si="44"/>
        <v>0.05958932768061767</v>
      </c>
      <c r="F419" s="221"/>
      <c r="G419" s="222"/>
      <c r="H419" s="180"/>
    </row>
    <row r="420" spans="1:8" ht="12.75" customHeight="1">
      <c r="A420" s="165">
        <v>26</v>
      </c>
      <c r="B420" s="247" t="s">
        <v>181</v>
      </c>
      <c r="C420" s="153">
        <v>7776.65</v>
      </c>
      <c r="D420" s="313">
        <v>473.2925</v>
      </c>
      <c r="E420" s="280">
        <f t="shared" si="44"/>
        <v>0.06086071766120374</v>
      </c>
      <c r="F420" s="221"/>
      <c r="G420" s="222"/>
      <c r="H420" s="180"/>
    </row>
    <row r="421" spans="1:8" ht="12.75" customHeight="1">
      <c r="A421" s="165">
        <v>27</v>
      </c>
      <c r="B421" s="247" t="s">
        <v>182</v>
      </c>
      <c r="C421" s="153">
        <v>10674.61</v>
      </c>
      <c r="D421" s="313">
        <v>639.0325</v>
      </c>
      <c r="E421" s="280">
        <f t="shared" si="44"/>
        <v>0.05986471636902894</v>
      </c>
      <c r="F421" s="221"/>
      <c r="G421" s="222"/>
      <c r="H421" s="180"/>
    </row>
    <row r="422" spans="1:8" ht="12.75" customHeight="1">
      <c r="A422" s="165">
        <v>28</v>
      </c>
      <c r="B422" s="247" t="s">
        <v>183</v>
      </c>
      <c r="C422" s="153">
        <v>8771.73</v>
      </c>
      <c r="D422" s="313">
        <v>518.1725</v>
      </c>
      <c r="E422" s="280">
        <f t="shared" si="44"/>
        <v>0.059073010683183366</v>
      </c>
      <c r="F422" s="221"/>
      <c r="G422" s="222"/>
      <c r="H422" s="180"/>
    </row>
    <row r="423" spans="1:8" ht="12.75" customHeight="1">
      <c r="A423" s="165">
        <v>29</v>
      </c>
      <c r="B423" s="247" t="s">
        <v>184</v>
      </c>
      <c r="C423" s="153">
        <v>6594.02</v>
      </c>
      <c r="D423" s="313">
        <v>398.5075</v>
      </c>
      <c r="E423" s="280">
        <f t="shared" si="44"/>
        <v>0.06043468172677668</v>
      </c>
      <c r="F423" s="221"/>
      <c r="G423" s="222"/>
      <c r="H423" s="180"/>
    </row>
    <row r="424" spans="1:8" ht="12.75" customHeight="1">
      <c r="A424" s="165">
        <v>30</v>
      </c>
      <c r="B424" s="247" t="s">
        <v>185</v>
      </c>
      <c r="C424" s="153">
        <v>4194.76</v>
      </c>
      <c r="D424" s="313">
        <v>277.5425</v>
      </c>
      <c r="E424" s="280">
        <f t="shared" si="44"/>
        <v>0.06616409520449322</v>
      </c>
      <c r="F424" s="221"/>
      <c r="G424" s="222"/>
      <c r="H424" s="180"/>
    </row>
    <row r="425" spans="1:8" ht="12.75" customHeight="1">
      <c r="A425" s="165">
        <v>31</v>
      </c>
      <c r="B425" s="247" t="s">
        <v>186</v>
      </c>
      <c r="C425" s="153">
        <v>1945.15</v>
      </c>
      <c r="D425" s="313">
        <v>151.17000000000002</v>
      </c>
      <c r="E425" s="280">
        <f t="shared" si="44"/>
        <v>0.07771637148806006</v>
      </c>
      <c r="F425" s="221"/>
      <c r="G425" s="222"/>
      <c r="H425" s="180"/>
    </row>
    <row r="426" spans="1:8" ht="12.75" customHeight="1">
      <c r="A426" s="165">
        <v>32</v>
      </c>
      <c r="B426" s="247" t="s">
        <v>187</v>
      </c>
      <c r="C426" s="153">
        <v>3356.6800000000003</v>
      </c>
      <c r="D426" s="313">
        <v>204.60999999999999</v>
      </c>
      <c r="E426" s="280">
        <f t="shared" si="44"/>
        <v>0.060956063729637605</v>
      </c>
      <c r="F426" s="221"/>
      <c r="G426" s="222"/>
      <c r="H426" s="180"/>
    </row>
    <row r="427" spans="1:8" ht="12.75" customHeight="1">
      <c r="A427" s="165">
        <v>33</v>
      </c>
      <c r="B427" s="247" t="s">
        <v>188</v>
      </c>
      <c r="C427" s="153">
        <v>6725.23</v>
      </c>
      <c r="D427" s="313">
        <v>386.4625</v>
      </c>
      <c r="E427" s="280">
        <f t="shared" si="44"/>
        <v>0.05746457741965702</v>
      </c>
      <c r="F427" s="221"/>
      <c r="G427" s="222"/>
      <c r="H427" s="180"/>
    </row>
    <row r="428" spans="1:8" ht="12.75" customHeight="1">
      <c r="A428" s="165">
        <v>34</v>
      </c>
      <c r="B428" s="247" t="s">
        <v>189</v>
      </c>
      <c r="C428" s="153">
        <v>6093.4400000000005</v>
      </c>
      <c r="D428" s="313">
        <v>361.75</v>
      </c>
      <c r="E428" s="280">
        <f t="shared" si="44"/>
        <v>0.059367122676189474</v>
      </c>
      <c r="F428" s="221"/>
      <c r="G428" s="222"/>
      <c r="H428" s="180"/>
    </row>
    <row r="429" spans="1:8" ht="12.75" customHeight="1">
      <c r="A429" s="165">
        <v>35</v>
      </c>
      <c r="B429" s="247" t="s">
        <v>190</v>
      </c>
      <c r="C429" s="153">
        <v>10168.52</v>
      </c>
      <c r="D429" s="313">
        <v>609.07</v>
      </c>
      <c r="E429" s="280">
        <f t="shared" si="44"/>
        <v>0.05989760555125033</v>
      </c>
      <c r="F429" s="221"/>
      <c r="G429" s="222" t="s">
        <v>12</v>
      </c>
      <c r="H429" s="180"/>
    </row>
    <row r="430" spans="1:8" ht="12.75" customHeight="1">
      <c r="A430" s="165">
        <v>36</v>
      </c>
      <c r="B430" s="247" t="s">
        <v>191</v>
      </c>
      <c r="C430" s="153">
        <v>6682.68</v>
      </c>
      <c r="D430" s="313">
        <v>402.44000000000005</v>
      </c>
      <c r="E430" s="280">
        <f t="shared" si="44"/>
        <v>0.06022134832133216</v>
      </c>
      <c r="F430" s="221"/>
      <c r="G430" s="222"/>
      <c r="H430" s="180"/>
    </row>
    <row r="431" spans="1:8" ht="12.75" customHeight="1">
      <c r="A431" s="165">
        <v>37</v>
      </c>
      <c r="B431" s="247" t="s">
        <v>192</v>
      </c>
      <c r="C431" s="153">
        <v>7236.34</v>
      </c>
      <c r="D431" s="313">
        <v>434.33000000000004</v>
      </c>
      <c r="E431" s="280">
        <f t="shared" si="44"/>
        <v>0.06002067343436047</v>
      </c>
      <c r="F431" s="221"/>
      <c r="G431" s="222"/>
      <c r="H431" s="180"/>
    </row>
    <row r="432" spans="1:8" ht="12.75" customHeight="1">
      <c r="A432" s="165">
        <v>38</v>
      </c>
      <c r="B432" s="247" t="s">
        <v>193</v>
      </c>
      <c r="C432" s="153">
        <v>7686.4</v>
      </c>
      <c r="D432" s="313">
        <v>458.54</v>
      </c>
      <c r="E432" s="280">
        <f t="shared" si="44"/>
        <v>0.05965601582014988</v>
      </c>
      <c r="F432" s="221"/>
      <c r="G432" s="222"/>
      <c r="H432" s="180"/>
    </row>
    <row r="433" spans="1:8" ht="12.75" customHeight="1">
      <c r="A433" s="34"/>
      <c r="B433" s="1" t="s">
        <v>27</v>
      </c>
      <c r="C433" s="154">
        <v>312403.18000000005</v>
      </c>
      <c r="D433" s="314">
        <v>18443.754999999994</v>
      </c>
      <c r="E433" s="228">
        <f t="shared" si="44"/>
        <v>0.05903830748457807</v>
      </c>
      <c r="F433" s="221"/>
      <c r="G433" s="222"/>
      <c r="H433" s="180"/>
    </row>
    <row r="434" spans="1:8" ht="14.25">
      <c r="A434" s="40"/>
      <c r="B434" s="2"/>
      <c r="C434" s="64"/>
      <c r="D434" s="26"/>
      <c r="E434" s="65"/>
      <c r="F434" s="223"/>
      <c r="G434" s="224"/>
      <c r="H434" s="223"/>
    </row>
    <row r="435" spans="1:8" ht="14.25">
      <c r="A435" s="40"/>
      <c r="B435" s="2"/>
      <c r="C435" s="64"/>
      <c r="D435" s="26"/>
      <c r="E435" s="65"/>
      <c r="F435" s="26"/>
      <c r="G435" s="64"/>
      <c r="H435" s="26"/>
    </row>
    <row r="436" spans="1:7" ht="14.25">
      <c r="A436" s="9" t="s">
        <v>234</v>
      </c>
      <c r="B436" s="47"/>
      <c r="C436" s="57"/>
      <c r="D436" s="47"/>
      <c r="E436" s="47"/>
      <c r="F436" s="47"/>
      <c r="G436" s="47"/>
    </row>
    <row r="437" spans="1:5" ht="14.25">
      <c r="A437" s="47"/>
      <c r="B437" s="47"/>
      <c r="C437" s="47"/>
      <c r="D437" s="47"/>
      <c r="E437" s="58" t="s">
        <v>97</v>
      </c>
    </row>
    <row r="438" spans="1:7" ht="52.5" customHeight="1">
      <c r="A438" s="59" t="s">
        <v>37</v>
      </c>
      <c r="B438" s="59" t="s">
        <v>38</v>
      </c>
      <c r="C438" s="60" t="s">
        <v>131</v>
      </c>
      <c r="D438" s="183" t="s">
        <v>233</v>
      </c>
      <c r="E438" s="60" t="s">
        <v>129</v>
      </c>
      <c r="F438" s="62"/>
      <c r="G438" s="63"/>
    </row>
    <row r="439" spans="1:7" ht="12.75" customHeight="1">
      <c r="A439" s="59">
        <v>1</v>
      </c>
      <c r="B439" s="59">
        <v>2</v>
      </c>
      <c r="C439" s="60">
        <v>3</v>
      </c>
      <c r="D439" s="61">
        <v>4</v>
      </c>
      <c r="E439" s="60">
        <v>5</v>
      </c>
      <c r="F439" s="62"/>
      <c r="G439" s="63"/>
    </row>
    <row r="440" spans="1:7" ht="12.75" customHeight="1">
      <c r="A440" s="165">
        <v>1</v>
      </c>
      <c r="B440" s="247" t="s">
        <v>157</v>
      </c>
      <c r="C440" s="153">
        <v>11304.64</v>
      </c>
      <c r="D440" s="313">
        <v>813.0669568032808</v>
      </c>
      <c r="E440" s="315">
        <f aca="true" t="shared" si="45" ref="E440:E478">D440/C440</f>
        <v>0.07192329493051357</v>
      </c>
      <c r="F440" s="137"/>
      <c r="G440" s="31"/>
    </row>
    <row r="441" spans="1:7" ht="12.75" customHeight="1">
      <c r="A441" s="165">
        <v>2</v>
      </c>
      <c r="B441" s="247" t="s">
        <v>158</v>
      </c>
      <c r="C441" s="153">
        <v>8697.150000000001</v>
      </c>
      <c r="D441" s="313">
        <v>645.5667501672183</v>
      </c>
      <c r="E441" s="315">
        <f t="shared" si="45"/>
        <v>0.07422739060119904</v>
      </c>
      <c r="F441" s="137"/>
      <c r="G441" s="31"/>
    </row>
    <row r="442" spans="1:7" ht="12.75" customHeight="1">
      <c r="A442" s="165">
        <v>3</v>
      </c>
      <c r="B442" s="247" t="s">
        <v>159</v>
      </c>
      <c r="C442" s="153">
        <v>6876.67</v>
      </c>
      <c r="D442" s="313">
        <v>505.4003409908614</v>
      </c>
      <c r="E442" s="315">
        <f t="shared" si="45"/>
        <v>0.07349492428615324</v>
      </c>
      <c r="F442" s="137"/>
      <c r="G442" s="31"/>
    </row>
    <row r="443" spans="1:7" ht="12.75" customHeight="1">
      <c r="A443" s="165">
        <v>4</v>
      </c>
      <c r="B443" s="247" t="s">
        <v>160</v>
      </c>
      <c r="C443" s="153">
        <v>4891.07</v>
      </c>
      <c r="D443" s="313">
        <v>354.16834911643446</v>
      </c>
      <c r="E443" s="315">
        <f t="shared" si="45"/>
        <v>0.07241122067695503</v>
      </c>
      <c r="F443" s="137"/>
      <c r="G443" s="31"/>
    </row>
    <row r="444" spans="1:7" ht="12.75" customHeight="1">
      <c r="A444" s="165">
        <v>5</v>
      </c>
      <c r="B444" s="247" t="s">
        <v>161</v>
      </c>
      <c r="C444" s="153">
        <v>8182.360000000001</v>
      </c>
      <c r="D444" s="313">
        <v>619.8282712822675</v>
      </c>
      <c r="E444" s="315">
        <f t="shared" si="45"/>
        <v>0.0757517722615807</v>
      </c>
      <c r="F444" s="137"/>
      <c r="G444" s="31"/>
    </row>
    <row r="445" spans="1:7" ht="12.75" customHeight="1">
      <c r="A445" s="165">
        <v>6</v>
      </c>
      <c r="B445" s="247" t="s">
        <v>162</v>
      </c>
      <c r="C445" s="153">
        <v>5363.77</v>
      </c>
      <c r="D445" s="313">
        <v>394.69905137242995</v>
      </c>
      <c r="E445" s="315">
        <f t="shared" si="45"/>
        <v>0.07358612531343252</v>
      </c>
      <c r="F445" s="137"/>
      <c r="G445" s="31"/>
    </row>
    <row r="446" spans="1:7" ht="12.75" customHeight="1">
      <c r="A446" s="165">
        <v>7</v>
      </c>
      <c r="B446" s="247" t="s">
        <v>163</v>
      </c>
      <c r="C446" s="153">
        <v>12217.41</v>
      </c>
      <c r="D446" s="313">
        <v>937.8270224158009</v>
      </c>
      <c r="E446" s="315">
        <f t="shared" si="45"/>
        <v>0.07676152493988504</v>
      </c>
      <c r="F446" s="137"/>
      <c r="G446" s="31"/>
    </row>
    <row r="447" spans="1:7" ht="12.75" customHeight="1">
      <c r="A447" s="165">
        <v>8</v>
      </c>
      <c r="B447" s="247" t="s">
        <v>164</v>
      </c>
      <c r="C447" s="153">
        <v>2812.41</v>
      </c>
      <c r="D447" s="313">
        <v>208.68309801892588</v>
      </c>
      <c r="E447" s="315">
        <f t="shared" si="45"/>
        <v>0.07420080927707051</v>
      </c>
      <c r="F447" s="137"/>
      <c r="G447" s="31"/>
    </row>
    <row r="448" spans="1:7" ht="12.75" customHeight="1">
      <c r="A448" s="165">
        <v>9</v>
      </c>
      <c r="B448" s="247" t="s">
        <v>165</v>
      </c>
      <c r="C448" s="153">
        <v>2182.06</v>
      </c>
      <c r="D448" s="313">
        <v>162.93274152123502</v>
      </c>
      <c r="E448" s="315">
        <f t="shared" si="45"/>
        <v>0.07466923069083115</v>
      </c>
      <c r="F448" s="137"/>
      <c r="G448" s="31"/>
    </row>
    <row r="449" spans="1:7" ht="12.75" customHeight="1">
      <c r="A449" s="165">
        <v>10</v>
      </c>
      <c r="B449" s="247" t="s">
        <v>166</v>
      </c>
      <c r="C449" s="153">
        <v>6773.719999999999</v>
      </c>
      <c r="D449" s="313">
        <v>522.0853410302066</v>
      </c>
      <c r="E449" s="315">
        <f t="shared" si="45"/>
        <v>0.07707512873726795</v>
      </c>
      <c r="F449" s="137"/>
      <c r="G449" s="31"/>
    </row>
    <row r="450" spans="1:7" ht="12.75" customHeight="1">
      <c r="A450" s="165">
        <v>11</v>
      </c>
      <c r="B450" s="247" t="s">
        <v>152</v>
      </c>
      <c r="C450" s="153">
        <v>8973.75</v>
      </c>
      <c r="D450" s="313">
        <v>655.1903978160562</v>
      </c>
      <c r="E450" s="315">
        <f t="shared" si="45"/>
        <v>0.07301188442023193</v>
      </c>
      <c r="F450" s="137"/>
      <c r="G450" s="31"/>
    </row>
    <row r="451" spans="1:7" ht="12.75" customHeight="1">
      <c r="A451" s="165">
        <v>12</v>
      </c>
      <c r="B451" s="247" t="s">
        <v>167</v>
      </c>
      <c r="C451" s="153">
        <v>12560.11</v>
      </c>
      <c r="D451" s="313">
        <v>950.0784313990971</v>
      </c>
      <c r="E451" s="315">
        <f t="shared" si="45"/>
        <v>0.07564252473896303</v>
      </c>
      <c r="F451" s="137"/>
      <c r="G451" s="31"/>
    </row>
    <row r="452" spans="1:7" ht="12.75" customHeight="1">
      <c r="A452" s="165">
        <v>13</v>
      </c>
      <c r="B452" s="247" t="s">
        <v>168</v>
      </c>
      <c r="C452" s="153">
        <v>7621.51</v>
      </c>
      <c r="D452" s="313">
        <v>550.1085155283508</v>
      </c>
      <c r="E452" s="315">
        <f t="shared" si="45"/>
        <v>0.07217841550143618</v>
      </c>
      <c r="F452" s="137"/>
      <c r="G452" s="31"/>
    </row>
    <row r="453" spans="1:7" ht="12.75" customHeight="1">
      <c r="A453" s="165">
        <v>14</v>
      </c>
      <c r="B453" s="247" t="s">
        <v>169</v>
      </c>
      <c r="C453" s="153">
        <v>8337.58</v>
      </c>
      <c r="D453" s="313">
        <v>625.6381342630311</v>
      </c>
      <c r="E453" s="315">
        <f t="shared" si="45"/>
        <v>0.07503833657524499</v>
      </c>
      <c r="F453" s="137"/>
      <c r="G453" s="31"/>
    </row>
    <row r="454" spans="1:7" ht="12.75" customHeight="1">
      <c r="A454" s="165">
        <v>15</v>
      </c>
      <c r="B454" s="247" t="s">
        <v>170</v>
      </c>
      <c r="C454" s="153">
        <v>14098.88</v>
      </c>
      <c r="D454" s="313">
        <v>1045.9704774008733</v>
      </c>
      <c r="E454" s="315">
        <f t="shared" si="45"/>
        <v>0.0741881963248764</v>
      </c>
      <c r="F454" s="137"/>
      <c r="G454" s="31"/>
    </row>
    <row r="455" spans="1:7" ht="12.75" customHeight="1">
      <c r="A455" s="165">
        <v>16</v>
      </c>
      <c r="B455" s="247" t="s">
        <v>171</v>
      </c>
      <c r="C455" s="153">
        <v>11950.080000000002</v>
      </c>
      <c r="D455" s="313">
        <v>893.8760551108126</v>
      </c>
      <c r="E455" s="315">
        <f t="shared" si="45"/>
        <v>0.07480084276513733</v>
      </c>
      <c r="F455" s="137"/>
      <c r="G455" s="31"/>
    </row>
    <row r="456" spans="1:7" ht="12.75" customHeight="1">
      <c r="A456" s="165">
        <v>17</v>
      </c>
      <c r="B456" s="247" t="s">
        <v>172</v>
      </c>
      <c r="C456" s="153">
        <v>2900.19</v>
      </c>
      <c r="D456" s="313">
        <v>216.7380649781859</v>
      </c>
      <c r="E456" s="315">
        <f t="shared" si="45"/>
        <v>0.07473236752701923</v>
      </c>
      <c r="F456" s="137"/>
      <c r="G456" s="31"/>
    </row>
    <row r="457" spans="1:7" ht="12.75" customHeight="1">
      <c r="A457" s="165">
        <v>18</v>
      </c>
      <c r="B457" s="247" t="s">
        <v>173</v>
      </c>
      <c r="C457" s="153">
        <v>9075.64</v>
      </c>
      <c r="D457" s="313">
        <v>665.7073974451209</v>
      </c>
      <c r="E457" s="315">
        <f t="shared" si="45"/>
        <v>0.0733510140822158</v>
      </c>
      <c r="F457" s="137"/>
      <c r="G457" s="31"/>
    </row>
    <row r="458" spans="1:7" ht="12.75" customHeight="1">
      <c r="A458" s="165">
        <v>19</v>
      </c>
      <c r="B458" s="247" t="s">
        <v>174</v>
      </c>
      <c r="C458" s="153">
        <v>12840.43</v>
      </c>
      <c r="D458" s="313">
        <v>1063.8882500571954</v>
      </c>
      <c r="E458" s="315">
        <f t="shared" si="45"/>
        <v>0.08285456562258393</v>
      </c>
      <c r="F458" s="137"/>
      <c r="G458" s="31"/>
    </row>
    <row r="459" spans="1:7" ht="12.75" customHeight="1">
      <c r="A459" s="165">
        <v>20</v>
      </c>
      <c r="B459" s="247" t="s">
        <v>175</v>
      </c>
      <c r="C459" s="153">
        <v>14374.75</v>
      </c>
      <c r="D459" s="313">
        <v>1150.7560064277254</v>
      </c>
      <c r="E459" s="315">
        <f t="shared" si="45"/>
        <v>0.08005398399469385</v>
      </c>
      <c r="F459" s="137"/>
      <c r="G459" s="31"/>
    </row>
    <row r="460" spans="1:7" ht="12.75" customHeight="1">
      <c r="A460" s="165">
        <v>21</v>
      </c>
      <c r="B460" s="247" t="s">
        <v>176</v>
      </c>
      <c r="C460" s="153">
        <v>11961.51</v>
      </c>
      <c r="D460" s="313">
        <v>895.5262804692056</v>
      </c>
      <c r="E460" s="315">
        <f t="shared" si="45"/>
        <v>0.07486732699042224</v>
      </c>
      <c r="F460" s="137"/>
      <c r="G460" s="31"/>
    </row>
    <row r="461" spans="1:7" ht="12.75" customHeight="1">
      <c r="A461" s="165">
        <v>22</v>
      </c>
      <c r="B461" s="247" t="s">
        <v>177</v>
      </c>
      <c r="C461" s="153">
        <v>10995.77</v>
      </c>
      <c r="D461" s="313">
        <v>862.7057644326342</v>
      </c>
      <c r="E461" s="315">
        <f t="shared" si="45"/>
        <v>0.07845796742134786</v>
      </c>
      <c r="F461" s="137"/>
      <c r="G461" s="31"/>
    </row>
    <row r="462" spans="1:7" ht="12.75" customHeight="1">
      <c r="A462" s="165">
        <v>23</v>
      </c>
      <c r="B462" s="247" t="s">
        <v>178</v>
      </c>
      <c r="C462" s="153">
        <v>11482.29</v>
      </c>
      <c r="D462" s="313">
        <v>874.3675980309799</v>
      </c>
      <c r="E462" s="315">
        <f t="shared" si="45"/>
        <v>0.07614923486786868</v>
      </c>
      <c r="F462" s="137"/>
      <c r="G462" s="31"/>
    </row>
    <row r="463" spans="1:7" ht="12.75" customHeight="1">
      <c r="A463" s="165">
        <v>24</v>
      </c>
      <c r="B463" s="247" t="s">
        <v>179</v>
      </c>
      <c r="C463" s="153">
        <v>11163.98</v>
      </c>
      <c r="D463" s="313">
        <v>894.9467606212056</v>
      </c>
      <c r="E463" s="315">
        <f t="shared" si="45"/>
        <v>0.08016377319031436</v>
      </c>
      <c r="F463" s="137"/>
      <c r="G463" s="31" t="s">
        <v>12</v>
      </c>
    </row>
    <row r="464" spans="1:7" ht="12.75" customHeight="1">
      <c r="A464" s="165">
        <v>25</v>
      </c>
      <c r="B464" s="247" t="s">
        <v>180</v>
      </c>
      <c r="C464" s="153">
        <v>6859.24</v>
      </c>
      <c r="D464" s="313">
        <v>529.908188298577</v>
      </c>
      <c r="E464" s="315">
        <f t="shared" si="45"/>
        <v>0.07725465041295786</v>
      </c>
      <c r="F464" s="137"/>
      <c r="G464" s="31"/>
    </row>
    <row r="465" spans="1:7" ht="12.75" customHeight="1">
      <c r="A465" s="165">
        <v>26</v>
      </c>
      <c r="B465" s="247" t="s">
        <v>181</v>
      </c>
      <c r="C465" s="153">
        <v>7776.65</v>
      </c>
      <c r="D465" s="313">
        <v>647.83044154821</v>
      </c>
      <c r="E465" s="315">
        <f t="shared" si="45"/>
        <v>0.08330456450376578</v>
      </c>
      <c r="F465" s="137"/>
      <c r="G465" s="31"/>
    </row>
    <row r="466" spans="1:7" ht="12.75" customHeight="1">
      <c r="A466" s="165">
        <v>27</v>
      </c>
      <c r="B466" s="247" t="s">
        <v>182</v>
      </c>
      <c r="C466" s="153">
        <v>10674.61</v>
      </c>
      <c r="D466" s="313">
        <v>834.6623486508392</v>
      </c>
      <c r="E466" s="315">
        <f t="shared" si="45"/>
        <v>0.07819136705236437</v>
      </c>
      <c r="F466" s="137"/>
      <c r="G466" s="31"/>
    </row>
    <row r="467" spans="1:7" ht="12.75" customHeight="1">
      <c r="A467" s="165">
        <v>28</v>
      </c>
      <c r="B467" s="247" t="s">
        <v>183</v>
      </c>
      <c r="C467" s="153">
        <v>8771.73</v>
      </c>
      <c r="D467" s="313">
        <v>661.0513514031986</v>
      </c>
      <c r="E467" s="315">
        <f t="shared" si="45"/>
        <v>0.07536157079654739</v>
      </c>
      <c r="F467" s="137"/>
      <c r="G467" s="31"/>
    </row>
    <row r="468" spans="1:7" ht="12.75" customHeight="1">
      <c r="A468" s="165">
        <v>29</v>
      </c>
      <c r="B468" s="247" t="s">
        <v>184</v>
      </c>
      <c r="C468" s="153">
        <v>6594.02</v>
      </c>
      <c r="D468" s="313">
        <v>509.1220721165746</v>
      </c>
      <c r="E468" s="315">
        <f t="shared" si="45"/>
        <v>0.0772096645318902</v>
      </c>
      <c r="F468" s="137"/>
      <c r="G468" s="31" t="s">
        <v>12</v>
      </c>
    </row>
    <row r="469" spans="1:7" ht="12.75" customHeight="1">
      <c r="A469" s="165">
        <v>30</v>
      </c>
      <c r="B469" s="247" t="s">
        <v>185</v>
      </c>
      <c r="C469" s="153">
        <v>4194.76</v>
      </c>
      <c r="D469" s="313">
        <v>340.7708782540308</v>
      </c>
      <c r="E469" s="315">
        <f t="shared" si="45"/>
        <v>0.08123727656743908</v>
      </c>
      <c r="F469" s="137"/>
      <c r="G469" s="31"/>
    </row>
    <row r="470" spans="1:7" ht="12.75" customHeight="1">
      <c r="A470" s="165">
        <v>31</v>
      </c>
      <c r="B470" s="247" t="s">
        <v>186</v>
      </c>
      <c r="C470" s="153">
        <v>1945.15</v>
      </c>
      <c r="D470" s="313">
        <v>183.28798391278826</v>
      </c>
      <c r="E470" s="315">
        <f t="shared" si="45"/>
        <v>0.09422820035102088</v>
      </c>
      <c r="F470" s="137"/>
      <c r="G470" s="31"/>
    </row>
    <row r="471" spans="1:7" ht="12.75" customHeight="1">
      <c r="A471" s="165">
        <v>32</v>
      </c>
      <c r="B471" s="247" t="s">
        <v>187</v>
      </c>
      <c r="C471" s="153">
        <v>3356.6800000000003</v>
      </c>
      <c r="D471" s="313">
        <v>258.44247887848087</v>
      </c>
      <c r="E471" s="315">
        <f t="shared" si="45"/>
        <v>0.07699348132037634</v>
      </c>
      <c r="F471" s="137"/>
      <c r="G471" s="31"/>
    </row>
    <row r="472" spans="1:7" ht="12.75" customHeight="1">
      <c r="A472" s="165">
        <v>33</v>
      </c>
      <c r="B472" s="247" t="s">
        <v>188</v>
      </c>
      <c r="C472" s="153">
        <v>6725.23</v>
      </c>
      <c r="D472" s="313">
        <v>496.870487527171</v>
      </c>
      <c r="E472" s="315">
        <f t="shared" si="45"/>
        <v>0.0738815605603334</v>
      </c>
      <c r="F472" s="137"/>
      <c r="G472" s="31"/>
    </row>
    <row r="473" spans="1:7" ht="12.75" customHeight="1">
      <c r="A473" s="165">
        <v>34</v>
      </c>
      <c r="B473" s="247" t="s">
        <v>189</v>
      </c>
      <c r="C473" s="153">
        <v>6093.4400000000005</v>
      </c>
      <c r="D473" s="313">
        <v>466.1170768635436</v>
      </c>
      <c r="E473" s="315">
        <f t="shared" si="45"/>
        <v>0.07649489891810596</v>
      </c>
      <c r="F473" s="137"/>
      <c r="G473" s="31"/>
    </row>
    <row r="474" spans="1:7" ht="12.75" customHeight="1">
      <c r="A474" s="165">
        <v>35</v>
      </c>
      <c r="B474" s="247" t="s">
        <v>190</v>
      </c>
      <c r="C474" s="153">
        <v>10168.52</v>
      </c>
      <c r="D474" s="313">
        <v>796.24367741066</v>
      </c>
      <c r="E474" s="315">
        <f t="shared" si="45"/>
        <v>0.07830477566161644</v>
      </c>
      <c r="F474" s="137"/>
      <c r="G474" s="31"/>
    </row>
    <row r="475" spans="1:7" ht="12.75" customHeight="1">
      <c r="A475" s="165">
        <v>36</v>
      </c>
      <c r="B475" s="247" t="s">
        <v>191</v>
      </c>
      <c r="C475" s="153">
        <v>6682.68</v>
      </c>
      <c r="D475" s="313">
        <v>530.6773875949691</v>
      </c>
      <c r="E475" s="315">
        <f t="shared" si="45"/>
        <v>0.07941086324572912</v>
      </c>
      <c r="F475" s="137"/>
      <c r="G475" s="31"/>
    </row>
    <row r="476" spans="1:7" ht="12.75" customHeight="1">
      <c r="A476" s="165">
        <v>37</v>
      </c>
      <c r="B476" s="247" t="s">
        <v>192</v>
      </c>
      <c r="C476" s="153">
        <v>7236.34</v>
      </c>
      <c r="D476" s="313">
        <v>569.6851043582787</v>
      </c>
      <c r="E476" s="315">
        <f t="shared" si="45"/>
        <v>0.07872558563559462</v>
      </c>
      <c r="F476" s="137"/>
      <c r="G476" s="31"/>
    </row>
    <row r="477" spans="1:7" ht="12.75" customHeight="1">
      <c r="A477" s="165">
        <v>38</v>
      </c>
      <c r="B477" s="247" t="s">
        <v>193</v>
      </c>
      <c r="C477" s="153">
        <v>7686.4</v>
      </c>
      <c r="D477" s="313">
        <v>597.2226856835186</v>
      </c>
      <c r="E477" s="315">
        <f t="shared" si="45"/>
        <v>0.0776986216803079</v>
      </c>
      <c r="F477" s="137"/>
      <c r="G477" s="31"/>
    </row>
    <row r="478" spans="1:7" ht="12.75" customHeight="1">
      <c r="A478" s="34"/>
      <c r="B478" s="1" t="s">
        <v>27</v>
      </c>
      <c r="C478" s="154">
        <v>312403.18000000005</v>
      </c>
      <c r="D478" s="314">
        <v>23931.648219199968</v>
      </c>
      <c r="E478" s="316">
        <f t="shared" si="45"/>
        <v>0.0766050083715536</v>
      </c>
      <c r="F478" s="42"/>
      <c r="G478" s="31"/>
    </row>
    <row r="479" ht="13.5" customHeight="1">
      <c r="A479" s="9" t="s">
        <v>40</v>
      </c>
    </row>
    <row r="480" spans="1:5" ht="13.5" customHeight="1">
      <c r="A480" s="9"/>
      <c r="E480" s="66" t="s">
        <v>41</v>
      </c>
    </row>
    <row r="481" spans="1:6" ht="29.25" customHeight="1">
      <c r="A481" s="48" t="s">
        <v>39</v>
      </c>
      <c r="B481" s="48" t="s">
        <v>235</v>
      </c>
      <c r="C481" s="48" t="s">
        <v>237</v>
      </c>
      <c r="D481" s="67" t="s">
        <v>42</v>
      </c>
      <c r="E481" s="48" t="s">
        <v>43</v>
      </c>
      <c r="F481" s="226"/>
    </row>
    <row r="482" spans="1:6" ht="15.75" customHeight="1">
      <c r="A482" s="68">
        <f>C527</f>
        <v>312403.18000000005</v>
      </c>
      <c r="B482" s="69">
        <f>D433</f>
        <v>18443.754999999994</v>
      </c>
      <c r="C482" s="68">
        <f>E527</f>
        <v>258187.2845088403</v>
      </c>
      <c r="D482" s="68">
        <f>B482+C482</f>
        <v>276631.0395088403</v>
      </c>
      <c r="E482" s="70">
        <f>D482/A482</f>
        <v>0.8854936736202246</v>
      </c>
      <c r="F482" s="55"/>
    </row>
    <row r="483" spans="1:8" ht="13.5" customHeight="1">
      <c r="A483" s="71" t="s">
        <v>203</v>
      </c>
      <c r="B483" s="72"/>
      <c r="C483" s="73"/>
      <c r="D483" s="73"/>
      <c r="E483" s="74"/>
      <c r="F483" s="75"/>
      <c r="G483" s="76"/>
      <c r="H483" s="10" t="s">
        <v>12</v>
      </c>
    </row>
    <row r="484" ht="13.5" customHeight="1"/>
    <row r="485" spans="1:8" ht="13.5" customHeight="1">
      <c r="A485" s="9" t="s">
        <v>238</v>
      </c>
      <c r="H485" s="10" t="s">
        <v>12</v>
      </c>
    </row>
    <row r="486" ht="13.5" customHeight="1">
      <c r="G486" s="66" t="s">
        <v>41</v>
      </c>
    </row>
    <row r="487" spans="1:7" ht="30" customHeight="1">
      <c r="A487" s="77" t="s">
        <v>20</v>
      </c>
      <c r="B487" s="77" t="s">
        <v>31</v>
      </c>
      <c r="C487" s="77" t="s">
        <v>39</v>
      </c>
      <c r="D487" s="78" t="s">
        <v>236</v>
      </c>
      <c r="E487" s="78" t="s">
        <v>44</v>
      </c>
      <c r="F487" s="77" t="s">
        <v>42</v>
      </c>
      <c r="G487" s="77" t="s">
        <v>43</v>
      </c>
    </row>
    <row r="488" spans="1:7" ht="14.25" customHeight="1">
      <c r="A488" s="77">
        <v>1</v>
      </c>
      <c r="B488" s="77">
        <v>2</v>
      </c>
      <c r="C488" s="77">
        <v>3</v>
      </c>
      <c r="D488" s="78">
        <v>4</v>
      </c>
      <c r="E488" s="78">
        <v>5</v>
      </c>
      <c r="F488" s="77">
        <v>6</v>
      </c>
      <c r="G488" s="30">
        <v>7</v>
      </c>
    </row>
    <row r="489" spans="1:7" ht="12.75" customHeight="1">
      <c r="A489" s="165">
        <v>1</v>
      </c>
      <c r="B489" s="247" t="s">
        <v>157</v>
      </c>
      <c r="C489" s="153">
        <v>11304.64</v>
      </c>
      <c r="D489" s="313">
        <v>633.28</v>
      </c>
      <c r="E489" s="153">
        <v>8931.280751021479</v>
      </c>
      <c r="F489" s="153">
        <f>D489+E489</f>
        <v>9564.56075102148</v>
      </c>
      <c r="G489" s="35">
        <f>F489/C489</f>
        <v>0.8460738909882561</v>
      </c>
    </row>
    <row r="490" spans="1:7" ht="12.75" customHeight="1">
      <c r="A490" s="165">
        <v>2</v>
      </c>
      <c r="B490" s="247" t="s">
        <v>158</v>
      </c>
      <c r="C490" s="153">
        <v>8697.150000000001</v>
      </c>
      <c r="D490" s="313">
        <v>506.00249999999994</v>
      </c>
      <c r="E490" s="153">
        <v>6868.900771377834</v>
      </c>
      <c r="F490" s="153">
        <f aca="true" t="shared" si="46" ref="F490:F516">D490+E490</f>
        <v>7374.903271377833</v>
      </c>
      <c r="G490" s="35">
        <f aca="true" t="shared" si="47" ref="G490:G516">F490/C490</f>
        <v>0.8479678137525318</v>
      </c>
    </row>
    <row r="491" spans="1:7" ht="12.75" customHeight="1">
      <c r="A491" s="165">
        <v>3</v>
      </c>
      <c r="B491" s="247" t="s">
        <v>159</v>
      </c>
      <c r="C491" s="153">
        <v>6876.67</v>
      </c>
      <c r="D491" s="313">
        <v>402.1925</v>
      </c>
      <c r="E491" s="153">
        <v>5443.317657083415</v>
      </c>
      <c r="F491" s="153">
        <f t="shared" si="46"/>
        <v>5845.510157083415</v>
      </c>
      <c r="G491" s="35">
        <f t="shared" si="47"/>
        <v>0.850049538087972</v>
      </c>
    </row>
    <row r="492" spans="1:7" ht="12.75" customHeight="1">
      <c r="A492" s="165">
        <v>4</v>
      </c>
      <c r="B492" s="247" t="s">
        <v>160</v>
      </c>
      <c r="C492" s="153">
        <v>4891.07</v>
      </c>
      <c r="D492" s="313">
        <v>284.5075</v>
      </c>
      <c r="E492" s="153">
        <v>3878.03170543903</v>
      </c>
      <c r="F492" s="153">
        <f t="shared" si="46"/>
        <v>4162.5392054390295</v>
      </c>
      <c r="G492" s="35">
        <f t="shared" si="47"/>
        <v>0.8510487900273416</v>
      </c>
    </row>
    <row r="493" spans="1:7" ht="12.75" customHeight="1">
      <c r="A493" s="165">
        <v>5</v>
      </c>
      <c r="B493" s="247" t="s">
        <v>161</v>
      </c>
      <c r="C493" s="153">
        <v>8182.360000000001</v>
      </c>
      <c r="D493" s="313">
        <v>483.97249999999997</v>
      </c>
      <c r="E493" s="153">
        <v>6454.752404814888</v>
      </c>
      <c r="F493" s="153">
        <f t="shared" si="46"/>
        <v>6938.724904814888</v>
      </c>
      <c r="G493" s="35">
        <f t="shared" si="47"/>
        <v>0.8480102201339085</v>
      </c>
    </row>
    <row r="494" spans="1:7" ht="12.75" customHeight="1">
      <c r="A494" s="165">
        <v>6</v>
      </c>
      <c r="B494" s="247" t="s">
        <v>162</v>
      </c>
      <c r="C494" s="153">
        <v>5363.77</v>
      </c>
      <c r="D494" s="313">
        <v>313.8525</v>
      </c>
      <c r="E494" s="153">
        <v>4245.107598146352</v>
      </c>
      <c r="F494" s="153">
        <f t="shared" si="46"/>
        <v>4558.960098146352</v>
      </c>
      <c r="G494" s="35">
        <f t="shared" si="47"/>
        <v>0.8499544346879809</v>
      </c>
    </row>
    <row r="495" spans="1:7" ht="12.75" customHeight="1">
      <c r="A495" s="165">
        <v>7</v>
      </c>
      <c r="B495" s="247" t="s">
        <v>163</v>
      </c>
      <c r="C495" s="153">
        <v>12217.41</v>
      </c>
      <c r="D495" s="313">
        <v>726.255</v>
      </c>
      <c r="E495" s="153">
        <v>9623.162188834149</v>
      </c>
      <c r="F495" s="153">
        <f t="shared" si="46"/>
        <v>10349.417188834148</v>
      </c>
      <c r="G495" s="35">
        <f t="shared" si="47"/>
        <v>0.847104025225817</v>
      </c>
    </row>
    <row r="496" spans="1:7" ht="12.75" customHeight="1">
      <c r="A496" s="165">
        <v>8</v>
      </c>
      <c r="B496" s="247" t="s">
        <v>164</v>
      </c>
      <c r="C496" s="153">
        <v>2812.41</v>
      </c>
      <c r="D496" s="313">
        <v>165.07500000000002</v>
      </c>
      <c r="E496" s="153">
        <v>2223.843321881124</v>
      </c>
      <c r="F496" s="153">
        <f t="shared" si="46"/>
        <v>2388.918321881124</v>
      </c>
      <c r="G496" s="35">
        <f t="shared" si="47"/>
        <v>0.8494203625648906</v>
      </c>
    </row>
    <row r="497" spans="1:7" ht="12.75" customHeight="1">
      <c r="A497" s="165">
        <v>9</v>
      </c>
      <c r="B497" s="247" t="s">
        <v>165</v>
      </c>
      <c r="C497" s="153">
        <v>2182.06</v>
      </c>
      <c r="D497" s="313">
        <v>128.3725</v>
      </c>
      <c r="E497" s="153">
        <v>1724.225356954963</v>
      </c>
      <c r="F497" s="153">
        <f t="shared" si="46"/>
        <v>1852.597856954963</v>
      </c>
      <c r="G497" s="35">
        <f t="shared" si="47"/>
        <v>0.8490132521355797</v>
      </c>
    </row>
    <row r="498" spans="1:7" ht="12.75" customHeight="1">
      <c r="A498" s="165">
        <v>10</v>
      </c>
      <c r="B498" s="247" t="s">
        <v>166</v>
      </c>
      <c r="C498" s="153">
        <v>6773.719999999999</v>
      </c>
      <c r="D498" s="313">
        <v>407.82000000000005</v>
      </c>
      <c r="E498" s="153">
        <v>5340.567685534975</v>
      </c>
      <c r="F498" s="153">
        <f t="shared" si="46"/>
        <v>5748.3876855349745</v>
      </c>
      <c r="G498" s="35">
        <f t="shared" si="47"/>
        <v>0.8486308388204672</v>
      </c>
    </row>
    <row r="499" spans="1:7" ht="12.75" customHeight="1">
      <c r="A499" s="165">
        <v>11</v>
      </c>
      <c r="B499" s="247" t="s">
        <v>152</v>
      </c>
      <c r="C499" s="153">
        <v>8973.75</v>
      </c>
      <c r="D499" s="313">
        <v>523.5675</v>
      </c>
      <c r="E499" s="153">
        <v>7108.468886474342</v>
      </c>
      <c r="F499" s="153">
        <f aca="true" t="shared" si="48" ref="F499:F509">D499+E499</f>
        <v>7632.036386474342</v>
      </c>
      <c r="G499" s="35">
        <f aca="true" t="shared" si="49" ref="G499:G509">F499/C499</f>
        <v>0.8504846230922793</v>
      </c>
    </row>
    <row r="500" spans="1:7" ht="12.75" customHeight="1">
      <c r="A500" s="165">
        <v>12</v>
      </c>
      <c r="B500" s="247" t="s">
        <v>167</v>
      </c>
      <c r="C500" s="153">
        <v>12560.11</v>
      </c>
      <c r="D500" s="313">
        <v>742.51</v>
      </c>
      <c r="E500" s="153">
        <v>9909.960869780065</v>
      </c>
      <c r="F500" s="153">
        <f t="shared" si="48"/>
        <v>10652.470869780065</v>
      </c>
      <c r="G500" s="35">
        <f t="shared" si="49"/>
        <v>0.8481192338108555</v>
      </c>
    </row>
    <row r="501" spans="1:7" ht="12.75" customHeight="1">
      <c r="A501" s="165">
        <v>13</v>
      </c>
      <c r="B501" s="247" t="s">
        <v>168</v>
      </c>
      <c r="C501" s="153">
        <v>7621.51</v>
      </c>
      <c r="D501" s="313">
        <v>442.81500000000005</v>
      </c>
      <c r="E501" s="153">
        <v>6044.832861471887</v>
      </c>
      <c r="F501" s="153">
        <f t="shared" si="48"/>
        <v>6487.647861471887</v>
      </c>
      <c r="G501" s="35">
        <f t="shared" si="49"/>
        <v>0.8512286753506703</v>
      </c>
    </row>
    <row r="502" spans="1:7" ht="12.75" customHeight="1">
      <c r="A502" s="165">
        <v>14</v>
      </c>
      <c r="B502" s="247" t="s">
        <v>169</v>
      </c>
      <c r="C502" s="153">
        <v>8337.58</v>
      </c>
      <c r="D502" s="313">
        <v>491.4125</v>
      </c>
      <c r="E502" s="153">
        <v>6584.229911597666</v>
      </c>
      <c r="F502" s="153">
        <f t="shared" si="48"/>
        <v>7075.642411597666</v>
      </c>
      <c r="G502" s="35">
        <f t="shared" si="49"/>
        <v>0.8486446200933204</v>
      </c>
    </row>
    <row r="503" spans="1:7" ht="12.75" customHeight="1">
      <c r="A503" s="165">
        <v>15</v>
      </c>
      <c r="B503" s="247" t="s">
        <v>170</v>
      </c>
      <c r="C503" s="153">
        <v>14098.88</v>
      </c>
      <c r="D503" s="313">
        <v>827.465</v>
      </c>
      <c r="E503" s="153">
        <v>11148.329980003058</v>
      </c>
      <c r="F503" s="153">
        <f t="shared" si="48"/>
        <v>11975.794980003058</v>
      </c>
      <c r="G503" s="35">
        <f t="shared" si="49"/>
        <v>0.849414632935599</v>
      </c>
    </row>
    <row r="504" spans="1:7" ht="12.75" customHeight="1">
      <c r="A504" s="165">
        <v>16</v>
      </c>
      <c r="B504" s="247" t="s">
        <v>171</v>
      </c>
      <c r="C504" s="153">
        <v>11950.080000000002</v>
      </c>
      <c r="D504" s="313">
        <v>703.4975</v>
      </c>
      <c r="E504" s="153">
        <v>9440.724364328122</v>
      </c>
      <c r="F504" s="153">
        <f t="shared" si="48"/>
        <v>10144.221864328121</v>
      </c>
      <c r="G504" s="35">
        <f t="shared" si="49"/>
        <v>0.8488831760396683</v>
      </c>
    </row>
    <row r="505" spans="1:7" ht="12.75" customHeight="1">
      <c r="A505" s="165">
        <v>17</v>
      </c>
      <c r="B505" s="247" t="s">
        <v>172</v>
      </c>
      <c r="C505" s="153">
        <v>2900.19</v>
      </c>
      <c r="D505" s="313">
        <v>170.675</v>
      </c>
      <c r="E505" s="153">
        <v>2291.4034699867384</v>
      </c>
      <c r="F505" s="153">
        <f t="shared" si="48"/>
        <v>2462.0784699867386</v>
      </c>
      <c r="G505" s="35">
        <f t="shared" si="49"/>
        <v>0.8489369558500438</v>
      </c>
    </row>
    <row r="506" spans="1:7" ht="12.75" customHeight="1">
      <c r="A506" s="165">
        <v>18</v>
      </c>
      <c r="B506" s="247" t="s">
        <v>173</v>
      </c>
      <c r="C506" s="153">
        <v>9075.64</v>
      </c>
      <c r="D506" s="313">
        <v>530.415</v>
      </c>
      <c r="E506" s="153">
        <v>7185.628104166116</v>
      </c>
      <c r="F506" s="153">
        <f t="shared" si="48"/>
        <v>7716.043104166116</v>
      </c>
      <c r="G506" s="35">
        <f t="shared" si="49"/>
        <v>0.8501927251594507</v>
      </c>
    </row>
    <row r="507" spans="1:7" ht="12.75" customHeight="1">
      <c r="A507" s="165">
        <v>19</v>
      </c>
      <c r="B507" s="247" t="s">
        <v>174</v>
      </c>
      <c r="C507" s="153">
        <v>12840.43</v>
      </c>
      <c r="D507" s="313">
        <v>707.94</v>
      </c>
      <c r="E507" s="153">
        <v>16753.799841382606</v>
      </c>
      <c r="F507" s="153">
        <f t="shared" si="48"/>
        <v>17461.739841382605</v>
      </c>
      <c r="G507" s="35">
        <f t="shared" si="49"/>
        <v>1.3599030438530957</v>
      </c>
    </row>
    <row r="508" spans="1:7" ht="12.75" customHeight="1">
      <c r="A508" s="165">
        <v>20</v>
      </c>
      <c r="B508" s="247" t="s">
        <v>175</v>
      </c>
      <c r="C508" s="153">
        <v>14374.75</v>
      </c>
      <c r="D508" s="313">
        <v>868.3875</v>
      </c>
      <c r="E508" s="153">
        <v>11265.652675365196</v>
      </c>
      <c r="F508" s="153">
        <f t="shared" si="48"/>
        <v>12134.040175365197</v>
      </c>
      <c r="G508" s="35">
        <f t="shared" si="49"/>
        <v>0.8441218230136314</v>
      </c>
    </row>
    <row r="509" spans="1:7" ht="12.75" customHeight="1">
      <c r="A509" s="165">
        <v>21</v>
      </c>
      <c r="B509" s="247" t="s">
        <v>176</v>
      </c>
      <c r="C509" s="153">
        <v>11961.51</v>
      </c>
      <c r="D509" s="313">
        <v>704.41</v>
      </c>
      <c r="E509" s="153">
        <v>9448.65749493233</v>
      </c>
      <c r="F509" s="153">
        <f t="shared" si="48"/>
        <v>10153.06749493233</v>
      </c>
      <c r="G509" s="35">
        <f t="shared" si="49"/>
        <v>0.8488115208641993</v>
      </c>
    </row>
    <row r="510" spans="1:7" ht="12.75" customHeight="1">
      <c r="A510" s="165">
        <v>22</v>
      </c>
      <c r="B510" s="247" t="s">
        <v>177</v>
      </c>
      <c r="C510" s="153">
        <v>10995.77</v>
      </c>
      <c r="D510" s="313">
        <v>619.9525</v>
      </c>
      <c r="E510" s="153">
        <v>12005.465684741786</v>
      </c>
      <c r="F510" s="153">
        <f t="shared" si="46"/>
        <v>12625.418184741786</v>
      </c>
      <c r="G510" s="35">
        <f t="shared" si="47"/>
        <v>1.148206827238273</v>
      </c>
    </row>
    <row r="511" spans="1:7" ht="12.75" customHeight="1">
      <c r="A511" s="165">
        <v>23</v>
      </c>
      <c r="B511" s="247" t="s">
        <v>178</v>
      </c>
      <c r="C511" s="153">
        <v>11482.29</v>
      </c>
      <c r="D511" s="313">
        <v>664.8475</v>
      </c>
      <c r="E511" s="153">
        <v>10399.381557978697</v>
      </c>
      <c r="F511" s="153">
        <f t="shared" si="46"/>
        <v>11064.229057978697</v>
      </c>
      <c r="G511" s="35">
        <f t="shared" si="47"/>
        <v>0.9635908044456895</v>
      </c>
    </row>
    <row r="512" spans="1:7" ht="12.75" customHeight="1">
      <c r="A512" s="165">
        <v>24</v>
      </c>
      <c r="B512" s="247" t="s">
        <v>179</v>
      </c>
      <c r="C512" s="153">
        <v>11163.98</v>
      </c>
      <c r="D512" s="313">
        <v>670.8725000000001</v>
      </c>
      <c r="E512" s="153">
        <v>9084.576121764612</v>
      </c>
      <c r="F512" s="153">
        <f t="shared" si="46"/>
        <v>9755.448621764612</v>
      </c>
      <c r="G512" s="35">
        <f t="shared" si="47"/>
        <v>0.8738325061281561</v>
      </c>
    </row>
    <row r="513" spans="1:7" ht="12.75" customHeight="1">
      <c r="A513" s="165">
        <v>25</v>
      </c>
      <c r="B513" s="247" t="s">
        <v>180</v>
      </c>
      <c r="C513" s="153">
        <v>6859.24</v>
      </c>
      <c r="D513" s="313">
        <v>408.73749999999995</v>
      </c>
      <c r="E513" s="153">
        <v>5398.711950553711</v>
      </c>
      <c r="F513" s="153">
        <f t="shared" si="46"/>
        <v>5807.449450553711</v>
      </c>
      <c r="G513" s="35">
        <f t="shared" si="47"/>
        <v>0.8466607744522296</v>
      </c>
    </row>
    <row r="514" spans="1:7" ht="12.75" customHeight="1">
      <c r="A514" s="165">
        <v>26</v>
      </c>
      <c r="B514" s="247" t="s">
        <v>181</v>
      </c>
      <c r="C514" s="153">
        <v>7776.65</v>
      </c>
      <c r="D514" s="313">
        <v>473.2925</v>
      </c>
      <c r="E514" s="153">
        <v>6400.988591658457</v>
      </c>
      <c r="F514" s="153">
        <f t="shared" si="46"/>
        <v>6874.281091658457</v>
      </c>
      <c r="G514" s="35">
        <f t="shared" si="47"/>
        <v>0.8839643151817886</v>
      </c>
    </row>
    <row r="515" spans="1:7" ht="12.75" customHeight="1">
      <c r="A515" s="165">
        <v>27</v>
      </c>
      <c r="B515" s="247" t="s">
        <v>182</v>
      </c>
      <c r="C515" s="153">
        <v>10674.61</v>
      </c>
      <c r="D515" s="313">
        <v>639.0325</v>
      </c>
      <c r="E515" s="153">
        <v>8389.555331237309</v>
      </c>
      <c r="F515" s="153">
        <f t="shared" si="46"/>
        <v>9028.587831237308</v>
      </c>
      <c r="G515" s="35">
        <f t="shared" si="47"/>
        <v>0.8458002523031106</v>
      </c>
    </row>
    <row r="516" spans="1:7" ht="12.75" customHeight="1">
      <c r="A516" s="165">
        <v>28</v>
      </c>
      <c r="B516" s="247" t="s">
        <v>183</v>
      </c>
      <c r="C516" s="153">
        <v>8771.73</v>
      </c>
      <c r="D516" s="313">
        <v>518.1725</v>
      </c>
      <c r="E516" s="153">
        <v>6894.748360226673</v>
      </c>
      <c r="F516" s="153">
        <f t="shared" si="46"/>
        <v>7412.920860226673</v>
      </c>
      <c r="G516" s="35">
        <f t="shared" si="47"/>
        <v>0.8450922292668234</v>
      </c>
    </row>
    <row r="517" spans="1:7" ht="12.75" customHeight="1">
      <c r="A517" s="165">
        <v>29</v>
      </c>
      <c r="B517" s="247" t="s">
        <v>184</v>
      </c>
      <c r="C517" s="153">
        <v>6594.02</v>
      </c>
      <c r="D517" s="313">
        <v>398.5075</v>
      </c>
      <c r="E517" s="153">
        <v>5199.906796744475</v>
      </c>
      <c r="F517" s="153">
        <f aca="true" t="shared" si="50" ref="F517:F527">D517+E517</f>
        <v>5598.414296744475</v>
      </c>
      <c r="G517" s="35">
        <f aca="true" t="shared" si="51" ref="G517:G527">F517/C517</f>
        <v>0.8490138484178809</v>
      </c>
    </row>
    <row r="518" spans="1:7" ht="12.75" customHeight="1">
      <c r="A518" s="165">
        <v>30</v>
      </c>
      <c r="B518" s="247" t="s">
        <v>185</v>
      </c>
      <c r="C518" s="153">
        <v>4194.76</v>
      </c>
      <c r="D518" s="313">
        <v>277.5425</v>
      </c>
      <c r="E518" s="153">
        <v>3320.075337253401</v>
      </c>
      <c r="F518" s="153">
        <f t="shared" si="50"/>
        <v>3597.617837253401</v>
      </c>
      <c r="G518" s="35">
        <f t="shared" si="51"/>
        <v>0.8576456906362702</v>
      </c>
    </row>
    <row r="519" spans="1:7" ht="12.75" customHeight="1">
      <c r="A519" s="165">
        <v>31</v>
      </c>
      <c r="B519" s="247" t="s">
        <v>186</v>
      </c>
      <c r="C519" s="153">
        <v>1945.15</v>
      </c>
      <c r="D519" s="313">
        <v>151.17000000000002</v>
      </c>
      <c r="E519" s="153">
        <v>1534.6195283487004</v>
      </c>
      <c r="F519" s="153">
        <f t="shared" si="50"/>
        <v>1685.7895283487005</v>
      </c>
      <c r="G519" s="35">
        <f t="shared" si="51"/>
        <v>0.8666629968633269</v>
      </c>
    </row>
    <row r="520" spans="1:11" ht="12.75" customHeight="1">
      <c r="A520" s="165">
        <v>32</v>
      </c>
      <c r="B520" s="247" t="s">
        <v>187</v>
      </c>
      <c r="C520" s="153">
        <v>3356.6800000000003</v>
      </c>
      <c r="D520" s="313">
        <v>204.60999999999999</v>
      </c>
      <c r="E520" s="153">
        <v>2651.2343145320647</v>
      </c>
      <c r="F520" s="153">
        <f t="shared" si="50"/>
        <v>2855.844314532065</v>
      </c>
      <c r="G520" s="35">
        <f t="shared" si="51"/>
        <v>0.8507943308662322</v>
      </c>
      <c r="K520" s="10" t="s">
        <v>12</v>
      </c>
    </row>
    <row r="521" spans="1:7" ht="12.75" customHeight="1">
      <c r="A521" s="165">
        <v>33</v>
      </c>
      <c r="B521" s="247" t="s">
        <v>188</v>
      </c>
      <c r="C521" s="153">
        <v>6725.23</v>
      </c>
      <c r="D521" s="313">
        <v>386.4625</v>
      </c>
      <c r="E521" s="153">
        <v>5231.2421103374145</v>
      </c>
      <c r="F521" s="153">
        <f t="shared" si="50"/>
        <v>5617.704610337414</v>
      </c>
      <c r="G521" s="35">
        <f t="shared" si="51"/>
        <v>0.8353178419678456</v>
      </c>
    </row>
    <row r="522" spans="1:7" ht="12.75" customHeight="1">
      <c r="A522" s="165">
        <v>34</v>
      </c>
      <c r="B522" s="247" t="s">
        <v>189</v>
      </c>
      <c r="C522" s="153">
        <v>6093.4400000000005</v>
      </c>
      <c r="D522" s="313">
        <v>361.75</v>
      </c>
      <c r="E522" s="153">
        <v>4801.63028550465</v>
      </c>
      <c r="F522" s="153">
        <f t="shared" si="50"/>
        <v>5163.38028550465</v>
      </c>
      <c r="G522" s="35">
        <f t="shared" si="51"/>
        <v>0.8473670513707608</v>
      </c>
    </row>
    <row r="523" spans="1:7" ht="12.75" customHeight="1">
      <c r="A523" s="165">
        <v>35</v>
      </c>
      <c r="B523" s="247" t="s">
        <v>190</v>
      </c>
      <c r="C523" s="153">
        <v>10168.52</v>
      </c>
      <c r="D523" s="313">
        <v>609.07</v>
      </c>
      <c r="E523" s="153">
        <v>7990.549067530016</v>
      </c>
      <c r="F523" s="153">
        <f t="shared" si="50"/>
        <v>8599.619067530017</v>
      </c>
      <c r="G523" s="35">
        <f t="shared" si="51"/>
        <v>0.8457100018026238</v>
      </c>
    </row>
    <row r="524" spans="1:7" ht="12.75" customHeight="1">
      <c r="A524" s="165">
        <v>36</v>
      </c>
      <c r="B524" s="247" t="s">
        <v>191</v>
      </c>
      <c r="C524" s="153">
        <v>6682.68</v>
      </c>
      <c r="D524" s="313">
        <v>402.44000000000005</v>
      </c>
      <c r="E524" s="153">
        <v>5242.471007912042</v>
      </c>
      <c r="F524" s="153">
        <f t="shared" si="50"/>
        <v>5644.911007912042</v>
      </c>
      <c r="G524" s="35">
        <f t="shared" si="51"/>
        <v>0.844707663379369</v>
      </c>
    </row>
    <row r="525" spans="1:7" ht="12.75" customHeight="1">
      <c r="A525" s="165">
        <v>37</v>
      </c>
      <c r="B525" s="247" t="s">
        <v>192</v>
      </c>
      <c r="C525" s="153">
        <v>7236.34</v>
      </c>
      <c r="D525" s="313">
        <v>434.33000000000004</v>
      </c>
      <c r="E525" s="153">
        <v>5682.630255858663</v>
      </c>
      <c r="F525" s="153">
        <f t="shared" si="50"/>
        <v>6116.960255858663</v>
      </c>
      <c r="G525" s="35">
        <f t="shared" si="51"/>
        <v>0.8453113391381089</v>
      </c>
    </row>
    <row r="526" spans="1:7" ht="12.75" customHeight="1">
      <c r="A526" s="165">
        <v>38</v>
      </c>
      <c r="B526" s="247" t="s">
        <v>193</v>
      </c>
      <c r="C526" s="153">
        <v>7686.4</v>
      </c>
      <c r="D526" s="313">
        <v>458.54</v>
      </c>
      <c r="E526" s="153">
        <v>6044.620306081286</v>
      </c>
      <c r="F526" s="153">
        <f t="shared" si="50"/>
        <v>6503.160306081286</v>
      </c>
      <c r="G526" s="35">
        <f t="shared" si="51"/>
        <v>0.8460606143423821</v>
      </c>
    </row>
    <row r="527" spans="1:7" ht="12.75" customHeight="1">
      <c r="A527" s="18"/>
      <c r="B527" s="1" t="s">
        <v>27</v>
      </c>
      <c r="C527" s="154">
        <v>312403.18000000005</v>
      </c>
      <c r="D527" s="314">
        <v>18443.754999999994</v>
      </c>
      <c r="E527" s="154">
        <v>258187.2845088403</v>
      </c>
      <c r="F527" s="154">
        <f t="shared" si="50"/>
        <v>276631.0395088403</v>
      </c>
      <c r="G527" s="39">
        <f t="shared" si="51"/>
        <v>0.8854936736202246</v>
      </c>
    </row>
    <row r="528" ht="5.25" customHeight="1">
      <c r="A528" s="79"/>
    </row>
    <row r="529" spans="1:8" ht="14.25">
      <c r="A529" s="9" t="s">
        <v>45</v>
      </c>
      <c r="H529" s="31"/>
    </row>
    <row r="530" spans="1:7" ht="6.75" customHeight="1">
      <c r="A530" s="9"/>
      <c r="G530" s="10" t="s">
        <v>12</v>
      </c>
    </row>
    <row r="531" spans="1:5" ht="14.25">
      <c r="A531" s="30" t="s">
        <v>39</v>
      </c>
      <c r="B531" s="30" t="s">
        <v>46</v>
      </c>
      <c r="C531" s="30" t="s">
        <v>47</v>
      </c>
      <c r="D531" s="30" t="s">
        <v>48</v>
      </c>
      <c r="E531" s="30" t="s">
        <v>49</v>
      </c>
    </row>
    <row r="532" spans="1:8" ht="18.75" customHeight="1">
      <c r="A532" s="52">
        <f>C527</f>
        <v>312403.18000000005</v>
      </c>
      <c r="B532" s="52">
        <f>F527</f>
        <v>276631.0395088403</v>
      </c>
      <c r="C532" s="39">
        <f>B532/A532</f>
        <v>0.8854936736202246</v>
      </c>
      <c r="D532" s="52">
        <f>D576</f>
        <v>252699.3912896403</v>
      </c>
      <c r="E532" s="39">
        <f>D532/A532</f>
        <v>0.8088886652486709</v>
      </c>
      <c r="H532" s="10" t="s">
        <v>12</v>
      </c>
    </row>
    <row r="533" spans="1:7" ht="7.5" customHeight="1">
      <c r="A533" s="9"/>
      <c r="G533" s="10" t="s">
        <v>12</v>
      </c>
    </row>
    <row r="534" ht="14.25">
      <c r="A534" s="9" t="s">
        <v>239</v>
      </c>
    </row>
    <row r="535" ht="6.75" customHeight="1">
      <c r="A535" s="9"/>
    </row>
    <row r="536" spans="1:5" ht="14.25">
      <c r="A536" s="48" t="s">
        <v>20</v>
      </c>
      <c r="B536" s="48" t="s">
        <v>31</v>
      </c>
      <c r="C536" s="77" t="s">
        <v>39</v>
      </c>
      <c r="D536" s="48" t="s">
        <v>48</v>
      </c>
      <c r="E536" s="17" t="s">
        <v>49</v>
      </c>
    </row>
    <row r="537" spans="1:5" ht="14.25">
      <c r="A537" s="80">
        <v>1</v>
      </c>
      <c r="B537" s="80">
        <v>2</v>
      </c>
      <c r="C537" s="81">
        <v>3</v>
      </c>
      <c r="D537" s="80">
        <v>4</v>
      </c>
      <c r="E537" s="82">
        <v>5</v>
      </c>
    </row>
    <row r="538" spans="1:7" ht="12.75" customHeight="1">
      <c r="A538" s="165">
        <v>1</v>
      </c>
      <c r="B538" s="247" t="s">
        <v>157</v>
      </c>
      <c r="C538" s="153">
        <v>11304.64</v>
      </c>
      <c r="D538" s="313">
        <v>8751.493794218197</v>
      </c>
      <c r="E538" s="239">
        <f aca="true" t="shared" si="52" ref="E538:E576">D538/C538</f>
        <v>0.7741505960577424</v>
      </c>
      <c r="F538" s="137"/>
      <c r="G538" s="31"/>
    </row>
    <row r="539" spans="1:7" ht="12.75" customHeight="1">
      <c r="A539" s="165">
        <v>2</v>
      </c>
      <c r="B539" s="247" t="s">
        <v>158</v>
      </c>
      <c r="C539" s="153">
        <v>8697.150000000001</v>
      </c>
      <c r="D539" s="313">
        <v>6729.336521210615</v>
      </c>
      <c r="E539" s="239">
        <f t="shared" si="52"/>
        <v>0.7737404231513327</v>
      </c>
      <c r="F539" s="137"/>
      <c r="G539" s="31" t="s">
        <v>12</v>
      </c>
    </row>
    <row r="540" spans="1:7" ht="12.75" customHeight="1">
      <c r="A540" s="165">
        <v>3</v>
      </c>
      <c r="B540" s="247" t="s">
        <v>159</v>
      </c>
      <c r="C540" s="153">
        <v>6876.67</v>
      </c>
      <c r="D540" s="313">
        <v>5340.109816092553</v>
      </c>
      <c r="E540" s="239">
        <f t="shared" si="52"/>
        <v>0.7765546138018188</v>
      </c>
      <c r="F540" s="137"/>
      <c r="G540" s="31"/>
    </row>
    <row r="541" spans="1:7" ht="12.75" customHeight="1">
      <c r="A541" s="165">
        <v>4</v>
      </c>
      <c r="B541" s="247" t="s">
        <v>160</v>
      </c>
      <c r="C541" s="153">
        <v>4891.07</v>
      </c>
      <c r="D541" s="313">
        <v>3808.3708563225955</v>
      </c>
      <c r="E541" s="239">
        <f t="shared" si="52"/>
        <v>0.7786375693503866</v>
      </c>
      <c r="F541" s="137"/>
      <c r="G541" s="31"/>
    </row>
    <row r="542" spans="1:7" ht="12.75" customHeight="1">
      <c r="A542" s="165">
        <v>5</v>
      </c>
      <c r="B542" s="247" t="s">
        <v>161</v>
      </c>
      <c r="C542" s="153">
        <v>8182.360000000001</v>
      </c>
      <c r="D542" s="313">
        <v>6318.89663353262</v>
      </c>
      <c r="E542" s="239">
        <f t="shared" si="52"/>
        <v>0.7722584478723278</v>
      </c>
      <c r="F542" s="137"/>
      <c r="G542" s="31"/>
    </row>
    <row r="543" spans="1:7" ht="12.75" customHeight="1">
      <c r="A543" s="165">
        <v>6</v>
      </c>
      <c r="B543" s="247" t="s">
        <v>162</v>
      </c>
      <c r="C543" s="153">
        <v>5363.77</v>
      </c>
      <c r="D543" s="313">
        <v>4164.261046773921</v>
      </c>
      <c r="E543" s="239">
        <f t="shared" si="52"/>
        <v>0.7763683093745484</v>
      </c>
      <c r="F543" s="137"/>
      <c r="G543" s="31"/>
    </row>
    <row r="544" spans="1:7" ht="12.75" customHeight="1">
      <c r="A544" s="165">
        <v>7</v>
      </c>
      <c r="B544" s="247" t="s">
        <v>163</v>
      </c>
      <c r="C544" s="153">
        <v>12217.41</v>
      </c>
      <c r="D544" s="313">
        <v>9411.590166418348</v>
      </c>
      <c r="E544" s="239">
        <f t="shared" si="52"/>
        <v>0.7703425002859319</v>
      </c>
      <c r="F544" s="137"/>
      <c r="G544" s="31"/>
    </row>
    <row r="545" spans="1:7" ht="12.75" customHeight="1">
      <c r="A545" s="165">
        <v>8</v>
      </c>
      <c r="B545" s="247" t="s">
        <v>164</v>
      </c>
      <c r="C545" s="153">
        <v>2812.41</v>
      </c>
      <c r="D545" s="313">
        <v>2180.2352238621984</v>
      </c>
      <c r="E545" s="239">
        <f t="shared" si="52"/>
        <v>0.7752195532878202</v>
      </c>
      <c r="F545" s="137"/>
      <c r="G545" s="31"/>
    </row>
    <row r="546" spans="1:7" ht="12.75" customHeight="1">
      <c r="A546" s="165">
        <v>9</v>
      </c>
      <c r="B546" s="247" t="s">
        <v>165</v>
      </c>
      <c r="C546" s="153">
        <v>2182.06</v>
      </c>
      <c r="D546" s="313">
        <v>1689.6651154337278</v>
      </c>
      <c r="E546" s="239">
        <f t="shared" si="52"/>
        <v>0.7743440214447485</v>
      </c>
      <c r="F546" s="137"/>
      <c r="G546" s="31"/>
    </row>
    <row r="547" spans="1:7" ht="12.75" customHeight="1">
      <c r="A547" s="165">
        <v>10</v>
      </c>
      <c r="B547" s="247" t="s">
        <v>166</v>
      </c>
      <c r="C547" s="153">
        <v>6773.719999999999</v>
      </c>
      <c r="D547" s="313">
        <v>5226.302344504768</v>
      </c>
      <c r="E547" s="239">
        <f t="shared" si="52"/>
        <v>0.7715557100831993</v>
      </c>
      <c r="F547" s="137"/>
      <c r="G547" s="31"/>
    </row>
    <row r="548" spans="1:7" ht="12.75" customHeight="1">
      <c r="A548" s="165">
        <v>11</v>
      </c>
      <c r="B548" s="247" t="s">
        <v>152</v>
      </c>
      <c r="C548" s="153">
        <v>8973.75</v>
      </c>
      <c r="D548" s="313">
        <v>6976.845988658286</v>
      </c>
      <c r="E548" s="239">
        <f t="shared" si="52"/>
        <v>0.7774727386720475</v>
      </c>
      <c r="F548" s="137"/>
      <c r="G548" s="31"/>
    </row>
    <row r="549" spans="1:7" ht="12.75" customHeight="1">
      <c r="A549" s="165">
        <v>12</v>
      </c>
      <c r="B549" s="247" t="s">
        <v>167</v>
      </c>
      <c r="C549" s="153">
        <v>12560.11</v>
      </c>
      <c r="D549" s="313">
        <v>9702.392438380968</v>
      </c>
      <c r="E549" s="239">
        <f t="shared" si="52"/>
        <v>0.7724767090718925</v>
      </c>
      <c r="F549" s="137"/>
      <c r="G549" s="31"/>
    </row>
    <row r="550" spans="1:7" ht="12.75" customHeight="1">
      <c r="A550" s="165">
        <v>13</v>
      </c>
      <c r="B550" s="247" t="s">
        <v>168</v>
      </c>
      <c r="C550" s="153">
        <v>7621.51</v>
      </c>
      <c r="D550" s="313">
        <v>5937.539345943536</v>
      </c>
      <c r="E550" s="239">
        <f t="shared" si="52"/>
        <v>0.7790502598492342</v>
      </c>
      <c r="F550" s="137"/>
      <c r="G550" s="31"/>
    </row>
    <row r="551" spans="1:7" ht="12.75" customHeight="1">
      <c r="A551" s="165">
        <v>14</v>
      </c>
      <c r="B551" s="247" t="s">
        <v>169</v>
      </c>
      <c r="C551" s="153">
        <v>8337.58</v>
      </c>
      <c r="D551" s="313">
        <v>6450.004277334634</v>
      </c>
      <c r="E551" s="239">
        <f t="shared" si="52"/>
        <v>0.7736062835180753</v>
      </c>
      <c r="F551" s="137"/>
      <c r="G551" s="31"/>
    </row>
    <row r="552" spans="1:7" ht="12.75" customHeight="1">
      <c r="A552" s="165">
        <v>15</v>
      </c>
      <c r="B552" s="247" t="s">
        <v>170</v>
      </c>
      <c r="C552" s="153">
        <v>14098.88</v>
      </c>
      <c r="D552" s="313">
        <v>10929.824502602185</v>
      </c>
      <c r="E552" s="239">
        <f t="shared" si="52"/>
        <v>0.7752264366107227</v>
      </c>
      <c r="F552" s="137"/>
      <c r="G552" s="31"/>
    </row>
    <row r="553" spans="1:7" ht="12.75" customHeight="1">
      <c r="A553" s="165">
        <v>16</v>
      </c>
      <c r="B553" s="247" t="s">
        <v>171</v>
      </c>
      <c r="C553" s="153">
        <v>11950.080000000002</v>
      </c>
      <c r="D553" s="313">
        <v>9250.34580921731</v>
      </c>
      <c r="E553" s="239">
        <f t="shared" si="52"/>
        <v>0.774082333274531</v>
      </c>
      <c r="F553" s="137"/>
      <c r="G553" s="31"/>
    </row>
    <row r="554" spans="1:7" ht="12.75" customHeight="1">
      <c r="A554" s="165">
        <v>17</v>
      </c>
      <c r="B554" s="247" t="s">
        <v>172</v>
      </c>
      <c r="C554" s="153">
        <v>2900.19</v>
      </c>
      <c r="D554" s="313">
        <v>2245.3404050085524</v>
      </c>
      <c r="E554" s="239">
        <f t="shared" si="52"/>
        <v>0.7742045883230244</v>
      </c>
      <c r="F554" s="137"/>
      <c r="G554" s="31"/>
    </row>
    <row r="555" spans="1:7" ht="12.75" customHeight="1">
      <c r="A555" s="165">
        <v>18</v>
      </c>
      <c r="B555" s="247" t="s">
        <v>173</v>
      </c>
      <c r="C555" s="153">
        <v>9075.64</v>
      </c>
      <c r="D555" s="313">
        <v>7050.335706720995</v>
      </c>
      <c r="E555" s="239">
        <f t="shared" si="52"/>
        <v>0.7768417110772349</v>
      </c>
      <c r="F555" s="137"/>
      <c r="G555" s="31" t="s">
        <v>12</v>
      </c>
    </row>
    <row r="556" spans="1:7" ht="12.75" customHeight="1">
      <c r="A556" s="165">
        <v>19</v>
      </c>
      <c r="B556" s="247" t="s">
        <v>174</v>
      </c>
      <c r="C556" s="153">
        <v>12840.43</v>
      </c>
      <c r="D556" s="313">
        <v>16397.85159132541</v>
      </c>
      <c r="E556" s="239">
        <f t="shared" si="52"/>
        <v>1.2770484782305116</v>
      </c>
      <c r="F556" s="137"/>
      <c r="G556" s="31"/>
    </row>
    <row r="557" spans="1:7" ht="12.75" customHeight="1">
      <c r="A557" s="165">
        <v>20</v>
      </c>
      <c r="B557" s="247" t="s">
        <v>175</v>
      </c>
      <c r="C557" s="153">
        <v>14374.75</v>
      </c>
      <c r="D557" s="313">
        <v>10983.28416893747</v>
      </c>
      <c r="E557" s="239">
        <f t="shared" si="52"/>
        <v>0.7640678390189375</v>
      </c>
      <c r="F557" s="137"/>
      <c r="G557" s="31"/>
    </row>
    <row r="558" spans="1:7" ht="12.75" customHeight="1">
      <c r="A558" s="165">
        <v>21</v>
      </c>
      <c r="B558" s="247" t="s">
        <v>176</v>
      </c>
      <c r="C558" s="153">
        <v>11961.51</v>
      </c>
      <c r="D558" s="313">
        <v>9257.541214463125</v>
      </c>
      <c r="E558" s="239">
        <f t="shared" si="52"/>
        <v>0.7739441938737772</v>
      </c>
      <c r="F558" s="137"/>
      <c r="G558" s="31"/>
    </row>
    <row r="559" spans="1:7" ht="12.75" customHeight="1">
      <c r="A559" s="165">
        <v>22</v>
      </c>
      <c r="B559" s="247" t="s">
        <v>177</v>
      </c>
      <c r="C559" s="153">
        <v>10995.77</v>
      </c>
      <c r="D559" s="313">
        <v>11762.712420309152</v>
      </c>
      <c r="E559" s="239">
        <f t="shared" si="52"/>
        <v>1.0697488598169251</v>
      </c>
      <c r="F559" s="137"/>
      <c r="G559" s="31"/>
    </row>
    <row r="560" spans="1:7" ht="12.75" customHeight="1">
      <c r="A560" s="165">
        <v>23</v>
      </c>
      <c r="B560" s="247" t="s">
        <v>178</v>
      </c>
      <c r="C560" s="153">
        <v>11482.29</v>
      </c>
      <c r="D560" s="313">
        <v>10189.861459947715</v>
      </c>
      <c r="E560" s="239">
        <f t="shared" si="52"/>
        <v>0.8874415695778206</v>
      </c>
      <c r="F560" s="137"/>
      <c r="G560" s="31"/>
    </row>
    <row r="561" spans="1:7" ht="12.75" customHeight="1">
      <c r="A561" s="165">
        <v>24</v>
      </c>
      <c r="B561" s="247" t="s">
        <v>179</v>
      </c>
      <c r="C561" s="153">
        <v>11163.98</v>
      </c>
      <c r="D561" s="313">
        <v>8860.501861143408</v>
      </c>
      <c r="E561" s="239">
        <f t="shared" si="52"/>
        <v>0.7936687329378419</v>
      </c>
      <c r="F561" s="137"/>
      <c r="G561" s="31"/>
    </row>
    <row r="562" spans="1:7" ht="12.75" customHeight="1">
      <c r="A562" s="165">
        <v>25</v>
      </c>
      <c r="B562" s="247" t="s">
        <v>180</v>
      </c>
      <c r="C562" s="153">
        <v>6859.24</v>
      </c>
      <c r="D562" s="313">
        <v>5277.541262255134</v>
      </c>
      <c r="E562" s="239">
        <f t="shared" si="52"/>
        <v>0.7694061240392717</v>
      </c>
      <c r="F562" s="137"/>
      <c r="G562" s="31"/>
    </row>
    <row r="563" spans="1:7" ht="12.75" customHeight="1">
      <c r="A563" s="165">
        <v>26</v>
      </c>
      <c r="B563" s="247" t="s">
        <v>181</v>
      </c>
      <c r="C563" s="153">
        <v>7776.65</v>
      </c>
      <c r="D563" s="313">
        <v>6226.450650110246</v>
      </c>
      <c r="E563" s="239">
        <f t="shared" si="52"/>
        <v>0.8006597506780229</v>
      </c>
      <c r="F563" s="137"/>
      <c r="G563" s="31"/>
    </row>
    <row r="564" spans="1:7" ht="12.75" customHeight="1">
      <c r="A564" s="165">
        <v>27</v>
      </c>
      <c r="B564" s="247" t="s">
        <v>182</v>
      </c>
      <c r="C564" s="153">
        <v>10674.61</v>
      </c>
      <c r="D564" s="313">
        <v>8193.925482586468</v>
      </c>
      <c r="E564" s="239">
        <f t="shared" si="52"/>
        <v>0.7676088852507462</v>
      </c>
      <c r="F564" s="137"/>
      <c r="G564" s="31"/>
    </row>
    <row r="565" spans="1:7" ht="12.75" customHeight="1">
      <c r="A565" s="165">
        <v>28</v>
      </c>
      <c r="B565" s="247" t="s">
        <v>183</v>
      </c>
      <c r="C565" s="153">
        <v>8771.73</v>
      </c>
      <c r="D565" s="313">
        <v>6751.8695088234745</v>
      </c>
      <c r="E565" s="239">
        <f t="shared" si="52"/>
        <v>0.7697306584702761</v>
      </c>
      <c r="F565" s="137"/>
      <c r="G565" s="31"/>
    </row>
    <row r="566" spans="1:7" ht="12.75" customHeight="1">
      <c r="A566" s="165">
        <v>29</v>
      </c>
      <c r="B566" s="247" t="s">
        <v>184</v>
      </c>
      <c r="C566" s="153">
        <v>6594.02</v>
      </c>
      <c r="D566" s="313">
        <v>5089.292224627901</v>
      </c>
      <c r="E566" s="239">
        <f t="shared" si="52"/>
        <v>0.7718041838859908</v>
      </c>
      <c r="F566" s="137"/>
      <c r="G566" s="31"/>
    </row>
    <row r="567" spans="1:7" ht="12.75" customHeight="1">
      <c r="A567" s="165">
        <v>30</v>
      </c>
      <c r="B567" s="247" t="s">
        <v>185</v>
      </c>
      <c r="C567" s="153">
        <v>4194.76</v>
      </c>
      <c r="D567" s="313">
        <v>3256.84695899937</v>
      </c>
      <c r="E567" s="239">
        <f t="shared" si="52"/>
        <v>0.7764084140688311</v>
      </c>
      <c r="F567" s="137"/>
      <c r="G567" s="31"/>
    </row>
    <row r="568" spans="1:7" ht="12.75" customHeight="1">
      <c r="A568" s="165">
        <v>31</v>
      </c>
      <c r="B568" s="247" t="s">
        <v>186</v>
      </c>
      <c r="C568" s="153">
        <v>1945.15</v>
      </c>
      <c r="D568" s="313">
        <v>1502.5015444359121</v>
      </c>
      <c r="E568" s="239">
        <f t="shared" si="52"/>
        <v>0.7724347965123061</v>
      </c>
      <c r="F568" s="137"/>
      <c r="G568" s="31"/>
    </row>
    <row r="569" spans="1:7" ht="12.75" customHeight="1">
      <c r="A569" s="165">
        <v>32</v>
      </c>
      <c r="B569" s="247" t="s">
        <v>187</v>
      </c>
      <c r="C569" s="153">
        <v>3356.6800000000003</v>
      </c>
      <c r="D569" s="313">
        <v>2597.4018356535844</v>
      </c>
      <c r="E569" s="239">
        <f t="shared" si="52"/>
        <v>0.773800849545856</v>
      </c>
      <c r="F569" s="137"/>
      <c r="G569" s="31"/>
    </row>
    <row r="570" spans="1:7" ht="12.75" customHeight="1">
      <c r="A570" s="165">
        <v>33</v>
      </c>
      <c r="B570" s="247" t="s">
        <v>188</v>
      </c>
      <c r="C570" s="153">
        <v>6725.23</v>
      </c>
      <c r="D570" s="313">
        <v>5120.834122810244</v>
      </c>
      <c r="E570" s="239">
        <f t="shared" si="52"/>
        <v>0.7614362814075123</v>
      </c>
      <c r="F570" s="137"/>
      <c r="G570" s="31"/>
    </row>
    <row r="571" spans="1:7" ht="12.75" customHeight="1">
      <c r="A571" s="165">
        <v>34</v>
      </c>
      <c r="B571" s="247" t="s">
        <v>189</v>
      </c>
      <c r="C571" s="153">
        <v>6093.4400000000005</v>
      </c>
      <c r="D571" s="313">
        <v>4697.263208641106</v>
      </c>
      <c r="E571" s="239">
        <f t="shared" si="52"/>
        <v>0.770872152452655</v>
      </c>
      <c r="F571" s="137"/>
      <c r="G571" s="31"/>
    </row>
    <row r="572" spans="1:7" ht="12.75" customHeight="1">
      <c r="A572" s="165">
        <v>35</v>
      </c>
      <c r="B572" s="247" t="s">
        <v>190</v>
      </c>
      <c r="C572" s="153">
        <v>10168.52</v>
      </c>
      <c r="D572" s="313">
        <v>7803.375390119356</v>
      </c>
      <c r="E572" s="239">
        <f t="shared" si="52"/>
        <v>0.7674052261410073</v>
      </c>
      <c r="F572" s="137"/>
      <c r="G572" s="31"/>
    </row>
    <row r="573" spans="1:7" ht="12.75" customHeight="1">
      <c r="A573" s="165">
        <v>36</v>
      </c>
      <c r="B573" s="247" t="s">
        <v>191</v>
      </c>
      <c r="C573" s="153">
        <v>6682.68</v>
      </c>
      <c r="D573" s="313">
        <v>5114.2336203170735</v>
      </c>
      <c r="E573" s="239">
        <f t="shared" si="52"/>
        <v>0.76529680013364</v>
      </c>
      <c r="F573" s="137"/>
      <c r="G573" s="31"/>
    </row>
    <row r="574" spans="1:7" ht="12.75" customHeight="1">
      <c r="A574" s="165">
        <v>37</v>
      </c>
      <c r="B574" s="247" t="s">
        <v>192</v>
      </c>
      <c r="C574" s="153">
        <v>7236.34</v>
      </c>
      <c r="D574" s="313">
        <v>5547.275151500386</v>
      </c>
      <c r="E574" s="239">
        <f t="shared" si="52"/>
        <v>0.7665857535025145</v>
      </c>
      <c r="F574" s="137"/>
      <c r="G574" s="31" t="s">
        <v>12</v>
      </c>
    </row>
    <row r="575" spans="1:7" ht="12.75" customHeight="1">
      <c r="A575" s="165">
        <v>38</v>
      </c>
      <c r="B575" s="247" t="s">
        <v>193</v>
      </c>
      <c r="C575" s="153">
        <v>7686.4</v>
      </c>
      <c r="D575" s="313">
        <v>5905.937620397767</v>
      </c>
      <c r="E575" s="239">
        <f t="shared" si="52"/>
        <v>0.7683619926620743</v>
      </c>
      <c r="F575" s="137"/>
      <c r="G575" s="31"/>
    </row>
    <row r="576" spans="1:7" ht="12.75" customHeight="1">
      <c r="A576" s="34"/>
      <c r="B576" s="1" t="s">
        <v>27</v>
      </c>
      <c r="C576" s="154">
        <v>312403.18000000005</v>
      </c>
      <c r="D576" s="314">
        <v>252699.3912896403</v>
      </c>
      <c r="E576" s="238">
        <f t="shared" si="52"/>
        <v>0.8088886652486709</v>
      </c>
      <c r="F576" s="42"/>
      <c r="G576" s="31"/>
    </row>
    <row r="577" spans="1:8" ht="14.25" customHeight="1">
      <c r="A577" s="40"/>
      <c r="B577" s="2"/>
      <c r="C577" s="64"/>
      <c r="D577" s="64"/>
      <c r="E577" s="83"/>
      <c r="F577" s="26"/>
      <c r="G577" s="26"/>
      <c r="H577" s="26"/>
    </row>
    <row r="578" spans="1:8" ht="14.25">
      <c r="A578" s="9" t="s">
        <v>115</v>
      </c>
      <c r="F578" s="84"/>
      <c r="G578" s="84"/>
      <c r="H578" s="85"/>
    </row>
    <row r="579" spans="1:8" ht="6.75" customHeight="1">
      <c r="A579" s="9"/>
      <c r="F579" s="26"/>
      <c r="G579" s="26"/>
      <c r="H579" s="26"/>
    </row>
    <row r="580" spans="1:13" ht="28.5">
      <c r="A580" s="86" t="s">
        <v>39</v>
      </c>
      <c r="B580" s="86" t="s">
        <v>113</v>
      </c>
      <c r="C580" s="86" t="s">
        <v>114</v>
      </c>
      <c r="D580" s="86" t="s">
        <v>50</v>
      </c>
      <c r="F580" s="26"/>
      <c r="G580" s="163"/>
      <c r="H580" s="163"/>
      <c r="M580" s="10" t="s">
        <v>12</v>
      </c>
    </row>
    <row r="581" spans="1:4" ht="18.75" customHeight="1">
      <c r="A581" s="52">
        <f>C626</f>
        <v>9372.099999999999</v>
      </c>
      <c r="B581" s="52">
        <f>D626</f>
        <v>6854.112300000002</v>
      </c>
      <c r="C581" s="52">
        <f>E626</f>
        <v>5025.899364055199</v>
      </c>
      <c r="D581" s="35">
        <f>C581/B581</f>
        <v>0.7332677295140317</v>
      </c>
    </row>
    <row r="582" ht="7.5" customHeight="1">
      <c r="A582" s="9"/>
    </row>
    <row r="583" ht="14.25">
      <c r="A583" s="9"/>
    </row>
    <row r="584" ht="14.25">
      <c r="A584" s="9" t="s">
        <v>240</v>
      </c>
    </row>
    <row r="585" ht="14.25">
      <c r="A585" s="9"/>
    </row>
    <row r="586" spans="1:7" ht="28.5">
      <c r="A586" s="86" t="s">
        <v>20</v>
      </c>
      <c r="B586" s="86" t="s">
        <v>31</v>
      </c>
      <c r="C586" s="86" t="s">
        <v>39</v>
      </c>
      <c r="D586" s="86" t="s">
        <v>195</v>
      </c>
      <c r="E586" s="86" t="s">
        <v>196</v>
      </c>
      <c r="F586" s="86" t="s">
        <v>197</v>
      </c>
      <c r="G586" s="86" t="s">
        <v>198</v>
      </c>
    </row>
    <row r="587" spans="1:7" ht="14.25">
      <c r="A587" s="80">
        <v>1</v>
      </c>
      <c r="B587" s="80">
        <v>2</v>
      </c>
      <c r="C587" s="48">
        <v>3</v>
      </c>
      <c r="D587" s="48">
        <v>4</v>
      </c>
      <c r="E587" s="48">
        <v>5</v>
      </c>
      <c r="F587" s="48">
        <v>6</v>
      </c>
      <c r="G587" s="240">
        <v>7</v>
      </c>
    </row>
    <row r="588" spans="1:7" ht="14.25">
      <c r="A588" s="165">
        <v>1</v>
      </c>
      <c r="B588" s="247" t="s">
        <v>157</v>
      </c>
      <c r="C588" s="153">
        <v>441.66</v>
      </c>
      <c r="D588" s="236">
        <v>322.99556488347343</v>
      </c>
      <c r="E588" s="294">
        <v>236.8480347160571</v>
      </c>
      <c r="F588" s="52">
        <f>D588-E588</f>
        <v>86.14753016741633</v>
      </c>
      <c r="G588" s="171">
        <f>E588/D588</f>
        <v>0.7332857180299189</v>
      </c>
    </row>
    <row r="589" spans="1:7" ht="14.25">
      <c r="A589" s="165">
        <v>2</v>
      </c>
      <c r="B589" s="247" t="s">
        <v>158</v>
      </c>
      <c r="C589" s="153">
        <v>249.14</v>
      </c>
      <c r="D589" s="236">
        <v>182.205873908464</v>
      </c>
      <c r="E589" s="294">
        <v>133.59935464083978</v>
      </c>
      <c r="F589" s="52">
        <f aca="true" t="shared" si="53" ref="F589:F626">D589-E589</f>
        <v>48.606519267624236</v>
      </c>
      <c r="G589" s="171">
        <f aca="true" t="shared" si="54" ref="G589:G626">E589/D589</f>
        <v>0.7332329730926073</v>
      </c>
    </row>
    <row r="590" spans="1:7" ht="14.25">
      <c r="A590" s="165">
        <v>3</v>
      </c>
      <c r="B590" s="247" t="s">
        <v>159</v>
      </c>
      <c r="C590" s="153">
        <v>197.2</v>
      </c>
      <c r="D590" s="236">
        <v>144.22204130374527</v>
      </c>
      <c r="E590" s="294">
        <v>105.74930108143175</v>
      </c>
      <c r="F590" s="52">
        <f t="shared" si="53"/>
        <v>38.47274022231352</v>
      </c>
      <c r="G590" s="171">
        <f t="shared" si="54"/>
        <v>0.7332395251479884</v>
      </c>
    </row>
    <row r="591" spans="1:7" ht="14.25">
      <c r="A591" s="165">
        <v>4</v>
      </c>
      <c r="B591" s="247" t="s">
        <v>160</v>
      </c>
      <c r="C591" s="153">
        <v>140.37</v>
      </c>
      <c r="D591" s="236">
        <v>102.65387237787436</v>
      </c>
      <c r="E591" s="294">
        <v>75.27604705472035</v>
      </c>
      <c r="F591" s="52">
        <f t="shared" si="53"/>
        <v>27.377825323154013</v>
      </c>
      <c r="G591" s="171">
        <f t="shared" si="54"/>
        <v>0.7332996341104914</v>
      </c>
    </row>
    <row r="592" spans="1:7" ht="14.25">
      <c r="A592" s="165">
        <v>5</v>
      </c>
      <c r="B592" s="247" t="s">
        <v>161</v>
      </c>
      <c r="C592" s="153">
        <v>234.26</v>
      </c>
      <c r="D592" s="236">
        <v>171.32620995132714</v>
      </c>
      <c r="E592" s="294">
        <v>125.63168967005844</v>
      </c>
      <c r="F592" s="52">
        <f t="shared" si="53"/>
        <v>45.69452028126871</v>
      </c>
      <c r="G592" s="171">
        <f t="shared" si="54"/>
        <v>0.7332893764809817</v>
      </c>
    </row>
    <row r="593" spans="1:7" ht="14.25">
      <c r="A593" s="165">
        <v>6</v>
      </c>
      <c r="B593" s="247" t="s">
        <v>162</v>
      </c>
      <c r="C593" s="153">
        <v>153.8</v>
      </c>
      <c r="D593" s="236">
        <v>112.4822998874648</v>
      </c>
      <c r="E593" s="294">
        <v>82.48371936675025</v>
      </c>
      <c r="F593" s="52">
        <f t="shared" si="53"/>
        <v>29.998580520714555</v>
      </c>
      <c r="G593" s="171">
        <f t="shared" si="54"/>
        <v>0.7333039904880391</v>
      </c>
    </row>
    <row r="594" spans="1:7" ht="14.25">
      <c r="A594" s="165">
        <v>7</v>
      </c>
      <c r="B594" s="247" t="s">
        <v>163</v>
      </c>
      <c r="C594" s="153">
        <v>349.54</v>
      </c>
      <c r="D594" s="236">
        <v>255.62777374492762</v>
      </c>
      <c r="E594" s="294">
        <v>187.44851189721277</v>
      </c>
      <c r="F594" s="52">
        <f t="shared" si="53"/>
        <v>68.17926184771486</v>
      </c>
      <c r="G594" s="171">
        <f t="shared" si="54"/>
        <v>0.7332869552909146</v>
      </c>
    </row>
    <row r="595" spans="1:7" ht="14.25">
      <c r="A595" s="165">
        <v>8</v>
      </c>
      <c r="B595" s="247" t="s">
        <v>164</v>
      </c>
      <c r="C595" s="153">
        <v>80.61</v>
      </c>
      <c r="D595" s="236">
        <v>58.957899558174596</v>
      </c>
      <c r="E595" s="294">
        <v>43.233775926070464</v>
      </c>
      <c r="F595" s="52">
        <f t="shared" si="53"/>
        <v>15.724123632104131</v>
      </c>
      <c r="G595" s="171">
        <f t="shared" si="54"/>
        <v>0.7332991210687736</v>
      </c>
    </row>
    <row r="596" spans="1:7" ht="14.25">
      <c r="A596" s="165">
        <v>9</v>
      </c>
      <c r="B596" s="247" t="s">
        <v>165</v>
      </c>
      <c r="C596" s="153">
        <v>62.52</v>
      </c>
      <c r="D596" s="236">
        <v>45.722452718584385</v>
      </c>
      <c r="E596" s="294">
        <v>33.52548260782611</v>
      </c>
      <c r="F596" s="52">
        <f t="shared" si="53"/>
        <v>12.196970110758272</v>
      </c>
      <c r="G596" s="171">
        <f t="shared" si="54"/>
        <v>0.7332389365498609</v>
      </c>
    </row>
    <row r="597" spans="1:7" ht="14.25">
      <c r="A597" s="165">
        <v>10</v>
      </c>
      <c r="B597" s="247" t="s">
        <v>166</v>
      </c>
      <c r="C597" s="153">
        <v>193.88</v>
      </c>
      <c r="D597" s="236">
        <v>141.7902654250837</v>
      </c>
      <c r="E597" s="294">
        <v>103.97189889564207</v>
      </c>
      <c r="F597" s="52">
        <f t="shared" si="53"/>
        <v>37.81836652944163</v>
      </c>
      <c r="G597" s="171">
        <f t="shared" si="54"/>
        <v>0.7332795279276535</v>
      </c>
    </row>
    <row r="598" spans="1:7" ht="14.25">
      <c r="A598" s="165">
        <v>11</v>
      </c>
      <c r="B598" s="247" t="s">
        <v>152</v>
      </c>
      <c r="C598" s="153">
        <v>257.43</v>
      </c>
      <c r="D598" s="236">
        <v>188.25998260638178</v>
      </c>
      <c r="E598" s="294">
        <v>138.04898907836844</v>
      </c>
      <c r="F598" s="52">
        <f t="shared" si="53"/>
        <v>50.21099352801335</v>
      </c>
      <c r="G598" s="171">
        <f t="shared" si="54"/>
        <v>0.733289078045887</v>
      </c>
    </row>
    <row r="599" spans="1:7" ht="14.25">
      <c r="A599" s="165">
        <v>12</v>
      </c>
      <c r="B599" s="247" t="s">
        <v>167</v>
      </c>
      <c r="C599" s="153">
        <v>359.63</v>
      </c>
      <c r="D599" s="236">
        <v>263.01175987648844</v>
      </c>
      <c r="E599" s="294">
        <v>192.8542661312352</v>
      </c>
      <c r="F599" s="52">
        <f t="shared" si="53"/>
        <v>70.15749374525325</v>
      </c>
      <c r="G599" s="171">
        <f t="shared" si="54"/>
        <v>0.7332533960527106</v>
      </c>
    </row>
    <row r="600" spans="1:7" ht="14.25">
      <c r="A600" s="165">
        <v>13</v>
      </c>
      <c r="B600" s="247" t="s">
        <v>168</v>
      </c>
      <c r="C600" s="153">
        <v>336.54</v>
      </c>
      <c r="D600" s="236">
        <v>246.11598371953787</v>
      </c>
      <c r="E600" s="294">
        <v>180.47374056125187</v>
      </c>
      <c r="F600" s="52">
        <f t="shared" si="53"/>
        <v>65.64224315828599</v>
      </c>
      <c r="G600" s="171">
        <f t="shared" si="54"/>
        <v>0.7332873624612338</v>
      </c>
    </row>
    <row r="601" spans="1:7" ht="14.25">
      <c r="A601" s="165">
        <v>14</v>
      </c>
      <c r="B601" s="247" t="s">
        <v>169</v>
      </c>
      <c r="C601" s="153">
        <v>238.83</v>
      </c>
      <c r="D601" s="236">
        <v>174.65723628511876</v>
      </c>
      <c r="E601" s="294">
        <v>128.07102094572843</v>
      </c>
      <c r="F601" s="52">
        <f t="shared" si="53"/>
        <v>46.58621533939032</v>
      </c>
      <c r="G601" s="171">
        <f t="shared" si="54"/>
        <v>0.7332706257681716</v>
      </c>
    </row>
    <row r="602" spans="1:7" ht="14.25">
      <c r="A602" s="165">
        <v>15</v>
      </c>
      <c r="B602" s="247" t="s">
        <v>170</v>
      </c>
      <c r="C602" s="153">
        <v>404.11</v>
      </c>
      <c r="D602" s="236">
        <v>295.53676225358674</v>
      </c>
      <c r="E602" s="294">
        <v>216.70822925914362</v>
      </c>
      <c r="F602" s="52">
        <f t="shared" si="53"/>
        <v>78.82853299444312</v>
      </c>
      <c r="G602" s="171">
        <f t="shared" si="54"/>
        <v>0.7332699580473717</v>
      </c>
    </row>
    <row r="603" spans="1:7" ht="14.25">
      <c r="A603" s="165">
        <v>16</v>
      </c>
      <c r="B603" s="247" t="s">
        <v>171</v>
      </c>
      <c r="C603" s="153">
        <v>342.37</v>
      </c>
      <c r="D603" s="236">
        <v>250.38425700656364</v>
      </c>
      <c r="E603" s="294">
        <v>183.59951681901993</v>
      </c>
      <c r="F603" s="52">
        <f t="shared" si="53"/>
        <v>66.78474018754372</v>
      </c>
      <c r="G603" s="171">
        <f t="shared" si="54"/>
        <v>0.7332710091841237</v>
      </c>
    </row>
    <row r="604" spans="1:7" ht="14.25">
      <c r="A604" s="165">
        <v>17</v>
      </c>
      <c r="B604" s="247" t="s">
        <v>172</v>
      </c>
      <c r="C604" s="153">
        <v>83.09</v>
      </c>
      <c r="D604" s="236">
        <v>60.76906596780273</v>
      </c>
      <c r="E604" s="294">
        <v>44.557634105831056</v>
      </c>
      <c r="F604" s="52">
        <f t="shared" si="53"/>
        <v>16.211431861971676</v>
      </c>
      <c r="G604" s="171">
        <f t="shared" si="54"/>
        <v>0.7332288788088174</v>
      </c>
    </row>
    <row r="605" spans="1:7" ht="14.25">
      <c r="A605" s="165">
        <v>18</v>
      </c>
      <c r="B605" s="247" t="s">
        <v>173</v>
      </c>
      <c r="C605" s="153">
        <v>260.29</v>
      </c>
      <c r="D605" s="236">
        <v>190.3624555014746</v>
      </c>
      <c r="E605" s="294">
        <v>139.58123234198024</v>
      </c>
      <c r="F605" s="52">
        <f t="shared" si="53"/>
        <v>50.781223159494374</v>
      </c>
      <c r="G605" s="171">
        <f t="shared" si="54"/>
        <v>0.7332392932959356</v>
      </c>
    </row>
    <row r="606" spans="1:7" ht="14.25">
      <c r="A606" s="165">
        <v>19</v>
      </c>
      <c r="B606" s="247" t="s">
        <v>174</v>
      </c>
      <c r="C606" s="153">
        <v>372.61</v>
      </c>
      <c r="D606" s="236">
        <v>272.4982189031421</v>
      </c>
      <c r="E606" s="294">
        <v>199.8167795210872</v>
      </c>
      <c r="F606" s="52">
        <f t="shared" si="53"/>
        <v>72.68143938205492</v>
      </c>
      <c r="G606" s="171">
        <f t="shared" si="54"/>
        <v>0.7332773781986108</v>
      </c>
    </row>
    <row r="607" spans="1:7" ht="14.25">
      <c r="A607" s="165">
        <v>20</v>
      </c>
      <c r="B607" s="247" t="s">
        <v>175</v>
      </c>
      <c r="C607" s="153">
        <v>410.28</v>
      </c>
      <c r="D607" s="236">
        <v>300.04568002860503</v>
      </c>
      <c r="E607" s="294">
        <v>220.01787470854515</v>
      </c>
      <c r="F607" s="52">
        <f t="shared" si="53"/>
        <v>80.02780532005988</v>
      </c>
      <c r="G607" s="171">
        <f t="shared" si="54"/>
        <v>0.7332812613318399</v>
      </c>
    </row>
    <row r="608" spans="1:7" ht="14.25">
      <c r="A608" s="165">
        <v>21</v>
      </c>
      <c r="B608" s="247" t="s">
        <v>176</v>
      </c>
      <c r="C608" s="153">
        <v>342.68</v>
      </c>
      <c r="D608" s="236">
        <v>250.61223599518817</v>
      </c>
      <c r="E608" s="294">
        <v>183.77112806454443</v>
      </c>
      <c r="F608" s="52">
        <f t="shared" si="53"/>
        <v>66.84110793064374</v>
      </c>
      <c r="G608" s="171">
        <f t="shared" si="54"/>
        <v>0.7332887292385551</v>
      </c>
    </row>
    <row r="609" spans="1:7" ht="14.25">
      <c r="A609" s="165">
        <v>22</v>
      </c>
      <c r="B609" s="247" t="s">
        <v>177</v>
      </c>
      <c r="C609" s="153">
        <v>435.41</v>
      </c>
      <c r="D609" s="236">
        <v>318.42331961161494</v>
      </c>
      <c r="E609" s="294">
        <v>233.48935748222002</v>
      </c>
      <c r="F609" s="52">
        <f t="shared" si="53"/>
        <v>84.93396212939493</v>
      </c>
      <c r="G609" s="171">
        <f t="shared" si="54"/>
        <v>0.733267141888383</v>
      </c>
    </row>
    <row r="610" spans="1:7" ht="14.25">
      <c r="A610" s="165">
        <v>23</v>
      </c>
      <c r="B610" s="247" t="s">
        <v>178</v>
      </c>
      <c r="C610" s="153">
        <v>377.13</v>
      </c>
      <c r="D610" s="236">
        <v>275.8165797375657</v>
      </c>
      <c r="E610" s="294">
        <v>202.2438528506483</v>
      </c>
      <c r="F610" s="52">
        <f t="shared" si="53"/>
        <v>73.5727268869174</v>
      </c>
      <c r="G610" s="171">
        <f t="shared" si="54"/>
        <v>0.7332548791776025</v>
      </c>
    </row>
    <row r="611" spans="1:7" ht="14.25">
      <c r="A611" s="165">
        <v>24</v>
      </c>
      <c r="B611" s="247" t="s">
        <v>179</v>
      </c>
      <c r="C611" s="153">
        <v>330.73</v>
      </c>
      <c r="D611" s="236">
        <v>241.8730414312482</v>
      </c>
      <c r="E611" s="294">
        <v>177.3602222495927</v>
      </c>
      <c r="F611" s="52">
        <f t="shared" si="53"/>
        <v>64.51281918165549</v>
      </c>
      <c r="G611" s="171">
        <f t="shared" si="54"/>
        <v>0.7332781743682125</v>
      </c>
    </row>
    <row r="612" spans="1:7" ht="14.25">
      <c r="A612" s="165">
        <v>25</v>
      </c>
      <c r="B612" s="247" t="s">
        <v>180</v>
      </c>
      <c r="C612" s="153">
        <v>196.17</v>
      </c>
      <c r="D612" s="236">
        <v>143.46211134166353</v>
      </c>
      <c r="E612" s="294">
        <v>105.19769350653151</v>
      </c>
      <c r="F612" s="52">
        <f t="shared" si="53"/>
        <v>38.26441783513202</v>
      </c>
      <c r="G612" s="171">
        <f t="shared" si="54"/>
        <v>0.7332785815203636</v>
      </c>
    </row>
    <row r="613" spans="1:7" ht="14.25">
      <c r="A613" s="165">
        <v>26</v>
      </c>
      <c r="B613" s="247" t="s">
        <v>181</v>
      </c>
      <c r="C613" s="153">
        <v>233.55</v>
      </c>
      <c r="D613" s="236">
        <v>170.80692447723797</v>
      </c>
      <c r="E613" s="294">
        <v>125.25169334068272</v>
      </c>
      <c r="F613" s="52">
        <f t="shared" si="53"/>
        <v>45.55523113655525</v>
      </c>
      <c r="G613" s="171">
        <f t="shared" si="54"/>
        <v>0.7332940027110785</v>
      </c>
    </row>
    <row r="614" spans="1:7" ht="14.25">
      <c r="A614" s="165">
        <v>27</v>
      </c>
      <c r="B614" s="247" t="s">
        <v>182</v>
      </c>
      <c r="C614" s="153">
        <v>305.08</v>
      </c>
      <c r="D614" s="236">
        <v>223.1154368671974</v>
      </c>
      <c r="E614" s="294">
        <v>163.6068067154132</v>
      </c>
      <c r="F614" s="52">
        <f t="shared" si="53"/>
        <v>59.50863015178419</v>
      </c>
      <c r="G614" s="171">
        <f t="shared" si="54"/>
        <v>0.7332832233064857</v>
      </c>
    </row>
    <row r="615" spans="1:7" ht="14.25">
      <c r="A615" s="165">
        <v>28</v>
      </c>
      <c r="B615" s="247" t="s">
        <v>183</v>
      </c>
      <c r="C615" s="153">
        <v>250.16</v>
      </c>
      <c r="D615" s="236">
        <v>182.95313837117766</v>
      </c>
      <c r="E615" s="294">
        <v>134.15096221574004</v>
      </c>
      <c r="F615" s="52">
        <f t="shared" si="53"/>
        <v>48.80217615543762</v>
      </c>
      <c r="G615" s="171">
        <f t="shared" si="54"/>
        <v>0.7332531347102276</v>
      </c>
    </row>
    <row r="616" spans="1:7" ht="14.25">
      <c r="A616" s="165">
        <v>29</v>
      </c>
      <c r="B616" s="247" t="s">
        <v>184</v>
      </c>
      <c r="C616" s="153">
        <v>188.76</v>
      </c>
      <c r="D616" s="236">
        <v>138.04127761214716</v>
      </c>
      <c r="E616" s="294">
        <v>101.22611896724973</v>
      </c>
      <c r="F616" s="52">
        <f t="shared" si="53"/>
        <v>36.81515864489742</v>
      </c>
      <c r="G616" s="171">
        <f t="shared" si="54"/>
        <v>0.7333032605773433</v>
      </c>
    </row>
    <row r="617" spans="1:7" ht="14.25">
      <c r="A617" s="165">
        <v>30</v>
      </c>
      <c r="B617" s="247" t="s">
        <v>185</v>
      </c>
      <c r="C617" s="153">
        <v>120.29</v>
      </c>
      <c r="D617" s="236">
        <v>87.97455861032884</v>
      </c>
      <c r="E617" s="294">
        <v>64.5013124250022</v>
      </c>
      <c r="F617" s="52">
        <f t="shared" si="53"/>
        <v>23.473246185326644</v>
      </c>
      <c r="G617" s="171">
        <f t="shared" si="54"/>
        <v>0.7331814270384902</v>
      </c>
    </row>
    <row r="618" spans="1:7" ht="14.25">
      <c r="A618" s="165">
        <v>31</v>
      </c>
      <c r="B618" s="247" t="s">
        <v>186</v>
      </c>
      <c r="C618" s="153">
        <v>55.69</v>
      </c>
      <c r="D618" s="236">
        <v>40.73224596758099</v>
      </c>
      <c r="E618" s="294">
        <v>29.860356721266694</v>
      </c>
      <c r="F618" s="52">
        <f t="shared" si="53"/>
        <v>10.871889246314293</v>
      </c>
      <c r="G618" s="171">
        <f t="shared" si="54"/>
        <v>0.7330888835600352</v>
      </c>
    </row>
    <row r="619" spans="1:7" ht="14.25">
      <c r="A619" s="165">
        <v>32</v>
      </c>
      <c r="B619" s="247" t="s">
        <v>187</v>
      </c>
      <c r="C619" s="153">
        <v>96.16</v>
      </c>
      <c r="D619" s="236">
        <v>70.33151799066457</v>
      </c>
      <c r="E619" s="294">
        <v>51.56917928011863</v>
      </c>
      <c r="F619" s="52">
        <f t="shared" si="53"/>
        <v>18.762338710545933</v>
      </c>
      <c r="G619" s="171">
        <f t="shared" si="54"/>
        <v>0.7332300048886141</v>
      </c>
    </row>
    <row r="620" spans="1:7" ht="14.25">
      <c r="A620" s="165">
        <v>33</v>
      </c>
      <c r="B620" s="247" t="s">
        <v>188</v>
      </c>
      <c r="C620" s="153">
        <v>189.87</v>
      </c>
      <c r="D620" s="236">
        <v>138.851869571701</v>
      </c>
      <c r="E620" s="294">
        <v>101.81450038047667</v>
      </c>
      <c r="F620" s="52">
        <f t="shared" si="53"/>
        <v>37.03736919122433</v>
      </c>
      <c r="G620" s="171">
        <f t="shared" si="54"/>
        <v>0.7332598451467102</v>
      </c>
    </row>
    <row r="621" spans="1:7" ht="14.25">
      <c r="A621" s="165">
        <v>34</v>
      </c>
      <c r="B621" s="247" t="s">
        <v>189</v>
      </c>
      <c r="C621" s="153">
        <v>174.37</v>
      </c>
      <c r="D621" s="236">
        <v>127.51624763731513</v>
      </c>
      <c r="E621" s="294">
        <v>93.50361291864628</v>
      </c>
      <c r="F621" s="52">
        <f t="shared" si="53"/>
        <v>34.01263471866885</v>
      </c>
      <c r="G621" s="171">
        <f t="shared" si="54"/>
        <v>0.7332682277837376</v>
      </c>
    </row>
    <row r="622" spans="1:7" ht="14.25">
      <c r="A622" s="165">
        <v>35</v>
      </c>
      <c r="B622" s="247" t="s">
        <v>190</v>
      </c>
      <c r="C622" s="153">
        <v>290.59</v>
      </c>
      <c r="D622" s="236">
        <v>212.52707939552522</v>
      </c>
      <c r="E622" s="294">
        <v>155.83526888237418</v>
      </c>
      <c r="F622" s="52">
        <f t="shared" si="53"/>
        <v>56.69181051315104</v>
      </c>
      <c r="G622" s="171">
        <f t="shared" si="54"/>
        <v>0.7332490020829567</v>
      </c>
    </row>
    <row r="623" spans="1:7" ht="14.25">
      <c r="A623" s="165">
        <v>36</v>
      </c>
      <c r="B623" s="247" t="s">
        <v>191</v>
      </c>
      <c r="C623" s="153">
        <v>190.82</v>
      </c>
      <c r="D623" s="236">
        <v>139.5611375363106</v>
      </c>
      <c r="E623" s="294">
        <v>102.32933411705024</v>
      </c>
      <c r="F623" s="52">
        <f t="shared" si="53"/>
        <v>37.23180341926037</v>
      </c>
      <c r="G623" s="171">
        <f t="shared" si="54"/>
        <v>0.7332222703503437</v>
      </c>
    </row>
    <row r="624" spans="1:7" ht="14.25">
      <c r="A624" s="165">
        <v>37</v>
      </c>
      <c r="B624" s="247" t="s">
        <v>192</v>
      </c>
      <c r="C624" s="153">
        <v>206.73</v>
      </c>
      <c r="D624" s="236">
        <v>151.18806595616118</v>
      </c>
      <c r="E624" s="294">
        <v>110.86086460884071</v>
      </c>
      <c r="F624" s="52">
        <f t="shared" si="53"/>
        <v>40.32720134732047</v>
      </c>
      <c r="G624" s="171">
        <f t="shared" si="54"/>
        <v>0.7332646522575808</v>
      </c>
    </row>
    <row r="625" spans="1:7" ht="14.25">
      <c r="A625" s="165">
        <v>38</v>
      </c>
      <c r="B625" s="247" t="s">
        <v>193</v>
      </c>
      <c r="C625" s="153">
        <v>219.75</v>
      </c>
      <c r="D625" s="236">
        <v>160.69985598155088</v>
      </c>
      <c r="E625" s="294">
        <v>117.83</v>
      </c>
      <c r="F625" s="52">
        <f t="shared" si="53"/>
        <v>42.869855981550884</v>
      </c>
      <c r="G625" s="171">
        <f t="shared" si="54"/>
        <v>0.733230277527613</v>
      </c>
    </row>
    <row r="626" spans="1:7" ht="14.25">
      <c r="A626" s="34"/>
      <c r="B626" s="1" t="s">
        <v>27</v>
      </c>
      <c r="C626" s="154">
        <v>9372.099999999999</v>
      </c>
      <c r="D626" s="237">
        <v>6854.112300000002</v>
      </c>
      <c r="E626" s="295">
        <v>5025.899364055199</v>
      </c>
      <c r="F626" s="296">
        <f t="shared" si="53"/>
        <v>1828.2129359448027</v>
      </c>
      <c r="G626" s="171">
        <f t="shared" si="54"/>
        <v>0.7332677295140317</v>
      </c>
    </row>
    <row r="627" ht="14.25">
      <c r="A627" s="9"/>
    </row>
    <row r="628" spans="1:8" ht="14.25">
      <c r="A628" s="9" t="s">
        <v>51</v>
      </c>
      <c r="F628" s="145"/>
      <c r="H628" s="10" t="s">
        <v>12</v>
      </c>
    </row>
    <row r="629" spans="1:6" ht="14.25">
      <c r="A629" s="9"/>
      <c r="F629" s="145"/>
    </row>
    <row r="630" spans="1:6" ht="14.25">
      <c r="A630" s="89" t="s">
        <v>52</v>
      </c>
      <c r="B630" s="55"/>
      <c r="C630" s="55"/>
      <c r="D630" s="55"/>
      <c r="E630" s="56"/>
      <c r="F630" s="55"/>
    </row>
    <row r="631" spans="1:6" ht="9" customHeight="1">
      <c r="A631" s="55"/>
      <c r="B631" s="55"/>
      <c r="C631" s="55"/>
      <c r="D631" s="55"/>
      <c r="E631" s="56"/>
      <c r="F631" s="55"/>
    </row>
    <row r="632" spans="1:7" ht="11.25" customHeight="1">
      <c r="A632" s="179" t="s">
        <v>241</v>
      </c>
      <c r="B632" s="167"/>
      <c r="C632" s="180"/>
      <c r="D632" s="167"/>
      <c r="E632" s="167"/>
      <c r="F632" s="47"/>
      <c r="G632" s="47"/>
    </row>
    <row r="633" spans="1:7" ht="6.75" customHeight="1">
      <c r="A633" s="179"/>
      <c r="B633" s="167"/>
      <c r="C633" s="180"/>
      <c r="D633" s="167"/>
      <c r="E633" s="167"/>
      <c r="F633" s="47"/>
      <c r="G633" s="47"/>
    </row>
    <row r="634" spans="1:5" ht="14.25">
      <c r="A634" s="167"/>
      <c r="B634" s="167"/>
      <c r="C634" s="167"/>
      <c r="D634" s="167"/>
      <c r="E634" s="181" t="s">
        <v>116</v>
      </c>
    </row>
    <row r="635" spans="1:7" ht="45" customHeight="1">
      <c r="A635" s="182" t="s">
        <v>37</v>
      </c>
      <c r="B635" s="182" t="s">
        <v>38</v>
      </c>
      <c r="C635" s="183" t="s">
        <v>132</v>
      </c>
      <c r="D635" s="183" t="s">
        <v>242</v>
      </c>
      <c r="E635" s="183" t="s">
        <v>133</v>
      </c>
      <c r="F635" s="62"/>
      <c r="G635" s="63"/>
    </row>
    <row r="636" spans="1:7" ht="14.25" customHeight="1">
      <c r="A636" s="182">
        <v>1</v>
      </c>
      <c r="B636" s="182">
        <v>2</v>
      </c>
      <c r="C636" s="183">
        <v>3</v>
      </c>
      <c r="D636" s="183">
        <v>4</v>
      </c>
      <c r="E636" s="183">
        <v>5</v>
      </c>
      <c r="F636" s="62"/>
      <c r="G636" s="63"/>
    </row>
    <row r="637" spans="1:7" ht="12.75" customHeight="1">
      <c r="A637" s="165">
        <v>1</v>
      </c>
      <c r="B637" s="247" t="s">
        <v>157</v>
      </c>
      <c r="C637" s="139">
        <v>5462.0246345</v>
      </c>
      <c r="D637" s="139">
        <v>188.52168647520853</v>
      </c>
      <c r="E637" s="184">
        <f aca="true" t="shared" si="55" ref="E637:E675">D637/C637</f>
        <v>0.0345149828297078</v>
      </c>
      <c r="F637" s="137"/>
      <c r="G637" s="31"/>
    </row>
    <row r="638" spans="1:7" ht="12.75" customHeight="1">
      <c r="A638" s="165">
        <v>2</v>
      </c>
      <c r="B638" s="247" t="s">
        <v>158</v>
      </c>
      <c r="C638" s="139">
        <v>3491.7587425</v>
      </c>
      <c r="D638" s="139">
        <v>144.38194824637262</v>
      </c>
      <c r="E638" s="184">
        <f t="shared" si="55"/>
        <v>0.041349348249357924</v>
      </c>
      <c r="F638" s="137"/>
      <c r="G638" s="31"/>
    </row>
    <row r="639" spans="1:7" ht="12.75" customHeight="1">
      <c r="A639" s="165">
        <v>3</v>
      </c>
      <c r="B639" s="247" t="s">
        <v>159</v>
      </c>
      <c r="C639" s="139">
        <v>3187.139095</v>
      </c>
      <c r="D639" s="139">
        <v>115.85261226814286</v>
      </c>
      <c r="E639" s="184">
        <f t="shared" si="55"/>
        <v>0.03635003331040463</v>
      </c>
      <c r="F639" s="137"/>
      <c r="G639" s="31"/>
    </row>
    <row r="640" spans="1:7" ht="12.75" customHeight="1">
      <c r="A640" s="165">
        <v>4</v>
      </c>
      <c r="B640" s="247" t="s">
        <v>160</v>
      </c>
      <c r="C640" s="139">
        <v>2282.1057140000003</v>
      </c>
      <c r="D640" s="139">
        <v>81.8524323408183</v>
      </c>
      <c r="E640" s="184">
        <f t="shared" si="55"/>
        <v>0.03586706428132553</v>
      </c>
      <c r="F640" s="137"/>
      <c r="G640" s="31"/>
    </row>
    <row r="641" spans="1:7" ht="12.75" customHeight="1">
      <c r="A641" s="165">
        <v>5</v>
      </c>
      <c r="B641" s="247" t="s">
        <v>161</v>
      </c>
      <c r="C641" s="139">
        <v>3812.586169</v>
      </c>
      <c r="D641" s="139">
        <v>148.03972667400973</v>
      </c>
      <c r="E641" s="184">
        <f t="shared" si="55"/>
        <v>0.0388292146359118</v>
      </c>
      <c r="F641" s="137"/>
      <c r="G641" s="31"/>
    </row>
    <row r="642" spans="1:7" ht="12.75" customHeight="1">
      <c r="A642" s="165">
        <v>6</v>
      </c>
      <c r="B642" s="247" t="s">
        <v>162</v>
      </c>
      <c r="C642" s="139">
        <v>2350.108698</v>
      </c>
      <c r="D642" s="139">
        <v>90.52382492696825</v>
      </c>
      <c r="E642" s="184">
        <f t="shared" si="55"/>
        <v>0.03851899488904757</v>
      </c>
      <c r="F642" s="137"/>
      <c r="G642" s="31"/>
    </row>
    <row r="643" spans="1:7" ht="12.75" customHeight="1">
      <c r="A643" s="165">
        <v>7</v>
      </c>
      <c r="B643" s="247" t="s">
        <v>163</v>
      </c>
      <c r="C643" s="139">
        <v>5160.361328499999</v>
      </c>
      <c r="D643" s="139">
        <v>203.42726020812268</v>
      </c>
      <c r="E643" s="184">
        <f t="shared" si="55"/>
        <v>0.03942112717662242</v>
      </c>
      <c r="F643" s="137"/>
      <c r="G643" s="31"/>
    </row>
    <row r="644" spans="1:7" ht="12.75" customHeight="1">
      <c r="A644" s="165">
        <v>8</v>
      </c>
      <c r="B644" s="247" t="s">
        <v>164</v>
      </c>
      <c r="C644" s="139">
        <v>1282.9159175</v>
      </c>
      <c r="D644" s="139">
        <v>46.639580870954696</v>
      </c>
      <c r="E644" s="184">
        <f t="shared" si="55"/>
        <v>0.03635435513329711</v>
      </c>
      <c r="F644" s="137"/>
      <c r="G644" s="31"/>
    </row>
    <row r="645" spans="1:7" ht="12.75" customHeight="1">
      <c r="A645" s="165">
        <v>9</v>
      </c>
      <c r="B645" s="247" t="s">
        <v>165</v>
      </c>
      <c r="C645" s="139">
        <v>898.1774235</v>
      </c>
      <c r="D645" s="139">
        <v>36.23391553947245</v>
      </c>
      <c r="E645" s="184">
        <f t="shared" si="55"/>
        <v>0.04034160132669205</v>
      </c>
      <c r="F645" s="137"/>
      <c r="G645" s="31"/>
    </row>
    <row r="646" spans="1:7" ht="12.75" customHeight="1">
      <c r="A646" s="165">
        <v>10</v>
      </c>
      <c r="B646" s="247" t="s">
        <v>166</v>
      </c>
      <c r="C646" s="139">
        <v>2909.3868825</v>
      </c>
      <c r="D646" s="139">
        <v>112.63068840974942</v>
      </c>
      <c r="E646" s="184">
        <f t="shared" si="55"/>
        <v>0.03871286046115918</v>
      </c>
      <c r="F646" s="137"/>
      <c r="G646" s="31"/>
    </row>
    <row r="647" spans="1:7" ht="12.75" customHeight="1">
      <c r="A647" s="165">
        <v>11</v>
      </c>
      <c r="B647" s="247" t="s">
        <v>152</v>
      </c>
      <c r="C647" s="139">
        <v>3853.582068</v>
      </c>
      <c r="D647" s="139">
        <v>149.4467562619423</v>
      </c>
      <c r="E647" s="250">
        <f t="shared" si="55"/>
        <v>0.038781256925327356</v>
      </c>
      <c r="F647" s="137"/>
      <c r="G647" s="31"/>
    </row>
    <row r="648" spans="1:7" ht="12.75" customHeight="1">
      <c r="A648" s="165">
        <v>12</v>
      </c>
      <c r="B648" s="247" t="s">
        <v>167</v>
      </c>
      <c r="C648" s="139">
        <v>6043.210474</v>
      </c>
      <c r="D648" s="139">
        <v>237.08511085584055</v>
      </c>
      <c r="E648" s="280">
        <f t="shared" si="55"/>
        <v>0.03923164878599933</v>
      </c>
      <c r="F648" s="137"/>
      <c r="G648" s="31"/>
    </row>
    <row r="649" spans="1:7" ht="12.75" customHeight="1">
      <c r="A649" s="165">
        <v>13</v>
      </c>
      <c r="B649" s="247" t="s">
        <v>168</v>
      </c>
      <c r="C649" s="139">
        <v>4006.7816215</v>
      </c>
      <c r="D649" s="139">
        <v>127.4066183899046</v>
      </c>
      <c r="E649" s="280">
        <f t="shared" si="55"/>
        <v>0.03179774453048629</v>
      </c>
      <c r="F649" s="137"/>
      <c r="G649" s="31"/>
    </row>
    <row r="650" spans="1:7" ht="12.75" customHeight="1">
      <c r="A650" s="165">
        <v>14</v>
      </c>
      <c r="B650" s="247" t="s">
        <v>169</v>
      </c>
      <c r="C650" s="139">
        <v>3523.485238</v>
      </c>
      <c r="D650" s="139">
        <v>140.8120481681244</v>
      </c>
      <c r="E650" s="280">
        <f t="shared" si="55"/>
        <v>0.03996385358720904</v>
      </c>
      <c r="F650" s="137"/>
      <c r="G650" s="31"/>
    </row>
    <row r="651" spans="1:7" ht="12.75" customHeight="1">
      <c r="A651" s="165">
        <v>15</v>
      </c>
      <c r="B651" s="247" t="s">
        <v>170</v>
      </c>
      <c r="C651" s="139">
        <v>6372.8604239999995</v>
      </c>
      <c r="D651" s="139">
        <v>235.28180645652066</v>
      </c>
      <c r="E651" s="280">
        <f t="shared" si="55"/>
        <v>0.03691934089289897</v>
      </c>
      <c r="F651" s="137"/>
      <c r="G651" s="31"/>
    </row>
    <row r="652" spans="1:7" ht="12.75" customHeight="1">
      <c r="A652" s="165">
        <v>16</v>
      </c>
      <c r="B652" s="247" t="s">
        <v>171</v>
      </c>
      <c r="C652" s="139">
        <v>5353.7859375</v>
      </c>
      <c r="D652" s="139">
        <v>202.65692882720552</v>
      </c>
      <c r="E652" s="280">
        <f t="shared" si="55"/>
        <v>0.03785301302536538</v>
      </c>
      <c r="F652" s="137"/>
      <c r="G652" s="31"/>
    </row>
    <row r="653" spans="1:7" ht="12.75" customHeight="1">
      <c r="A653" s="165">
        <v>17</v>
      </c>
      <c r="B653" s="247" t="s">
        <v>172</v>
      </c>
      <c r="C653" s="139">
        <v>1165.868074</v>
      </c>
      <c r="D653" s="139">
        <v>49.18873923497076</v>
      </c>
      <c r="E653" s="280">
        <f t="shared" si="55"/>
        <v>0.04219065632890018</v>
      </c>
      <c r="F653" s="137"/>
      <c r="G653" s="31"/>
    </row>
    <row r="654" spans="1:7" ht="12.75" customHeight="1">
      <c r="A654" s="165">
        <v>18</v>
      </c>
      <c r="B654" s="247" t="s">
        <v>173</v>
      </c>
      <c r="C654" s="139">
        <v>3749.4365615</v>
      </c>
      <c r="D654" s="139">
        <v>151.14387333389544</v>
      </c>
      <c r="E654" s="280">
        <f t="shared" si="55"/>
        <v>0.04031108964100697</v>
      </c>
      <c r="F654" s="137"/>
      <c r="G654" s="31"/>
    </row>
    <row r="655" spans="1:8" ht="12.75" customHeight="1">
      <c r="A655" s="165">
        <v>19</v>
      </c>
      <c r="B655" s="247" t="s">
        <v>174</v>
      </c>
      <c r="C655" s="146">
        <v>8068.569663</v>
      </c>
      <c r="D655" s="146">
        <v>362.69486694906834</v>
      </c>
      <c r="E655" s="280">
        <f t="shared" si="55"/>
        <v>0.04495156912535271</v>
      </c>
      <c r="F655" s="137"/>
      <c r="G655" s="31"/>
      <c r="H655" s="10" t="s">
        <v>12</v>
      </c>
    </row>
    <row r="656" spans="1:7" ht="12.75" customHeight="1">
      <c r="A656" s="165">
        <v>20</v>
      </c>
      <c r="B656" s="247" t="s">
        <v>175</v>
      </c>
      <c r="C656" s="146">
        <v>5838.031745</v>
      </c>
      <c r="D656" s="146">
        <v>262.5024219852846</v>
      </c>
      <c r="E656" s="280">
        <f t="shared" si="55"/>
        <v>0.04496419914299123</v>
      </c>
      <c r="F656" s="137"/>
      <c r="G656" s="31" t="s">
        <v>12</v>
      </c>
    </row>
    <row r="657" spans="1:7" ht="12.75" customHeight="1">
      <c r="A657" s="165">
        <v>21</v>
      </c>
      <c r="B657" s="247" t="s">
        <v>176</v>
      </c>
      <c r="C657" s="146">
        <v>5432.7938315</v>
      </c>
      <c r="D657" s="146">
        <v>199.48245782889978</v>
      </c>
      <c r="E657" s="280">
        <f t="shared" si="55"/>
        <v>0.03671820871837179</v>
      </c>
      <c r="F657" s="137"/>
      <c r="G657" s="31"/>
    </row>
    <row r="658" spans="1:7" ht="12.75" customHeight="1">
      <c r="A658" s="165">
        <v>22</v>
      </c>
      <c r="B658" s="247" t="s">
        <v>177</v>
      </c>
      <c r="C658" s="146">
        <v>7053.810484</v>
      </c>
      <c r="D658" s="146">
        <v>255.15803285500067</v>
      </c>
      <c r="E658" s="280">
        <f t="shared" si="55"/>
        <v>0.03617307743577318</v>
      </c>
      <c r="F658" s="137"/>
      <c r="G658" s="31"/>
    </row>
    <row r="659" spans="1:7" ht="12.75" customHeight="1">
      <c r="A659" s="165">
        <v>23</v>
      </c>
      <c r="B659" s="247" t="s">
        <v>178</v>
      </c>
      <c r="C659" s="146">
        <v>5499.595458</v>
      </c>
      <c r="D659" s="146">
        <v>222.5691336581371</v>
      </c>
      <c r="E659" s="280">
        <f t="shared" si="55"/>
        <v>0.040470091910919805</v>
      </c>
      <c r="F659" s="137"/>
      <c r="G659" s="31"/>
    </row>
    <row r="660" spans="1:7" ht="12.75" customHeight="1">
      <c r="A660" s="165">
        <v>24</v>
      </c>
      <c r="B660" s="247" t="s">
        <v>179</v>
      </c>
      <c r="C660" s="146">
        <v>4307.976046500001</v>
      </c>
      <c r="D660" s="146">
        <v>199.88556339251122</v>
      </c>
      <c r="E660" s="280">
        <f t="shared" si="55"/>
        <v>0.046398949584435946</v>
      </c>
      <c r="F660" s="137"/>
      <c r="G660" s="31"/>
    </row>
    <row r="661" spans="1:7" ht="12.75" customHeight="1">
      <c r="A661" s="165">
        <v>25</v>
      </c>
      <c r="B661" s="247" t="s">
        <v>180</v>
      </c>
      <c r="C661" s="146">
        <v>2418.403281</v>
      </c>
      <c r="D661" s="146">
        <v>117.90603307036592</v>
      </c>
      <c r="E661" s="280">
        <f t="shared" si="55"/>
        <v>0.048753668999990875</v>
      </c>
      <c r="F661" s="137"/>
      <c r="G661" s="31"/>
    </row>
    <row r="662" spans="1:7" ht="12.75" customHeight="1">
      <c r="A662" s="165">
        <v>26</v>
      </c>
      <c r="B662" s="247" t="s">
        <v>181</v>
      </c>
      <c r="C662" s="146">
        <v>3523.6566645000003</v>
      </c>
      <c r="D662" s="146">
        <v>141.95857698592738</v>
      </c>
      <c r="E662" s="280">
        <f t="shared" si="55"/>
        <v>0.040287289739697446</v>
      </c>
      <c r="F662" s="137"/>
      <c r="G662" s="31"/>
    </row>
    <row r="663" spans="1:7" ht="12.75" customHeight="1">
      <c r="A663" s="165">
        <v>27</v>
      </c>
      <c r="B663" s="247" t="s">
        <v>182</v>
      </c>
      <c r="C663" s="146">
        <v>3992.0532505</v>
      </c>
      <c r="D663" s="146">
        <v>182.01138865795878</v>
      </c>
      <c r="E663" s="280">
        <f t="shared" si="55"/>
        <v>0.045593427050393695</v>
      </c>
      <c r="F663" s="137"/>
      <c r="G663" s="31"/>
    </row>
    <row r="664" spans="1:7" ht="12.75" customHeight="1">
      <c r="A664" s="165">
        <v>28</v>
      </c>
      <c r="B664" s="247" t="s">
        <v>183</v>
      </c>
      <c r="C664" s="146">
        <v>4102.519830499999</v>
      </c>
      <c r="D664" s="146">
        <v>146.3468505731463</v>
      </c>
      <c r="E664" s="184">
        <f t="shared" si="55"/>
        <v>0.03567242977965328</v>
      </c>
      <c r="F664" s="137"/>
      <c r="G664" s="31"/>
    </row>
    <row r="665" spans="1:7" ht="12.75" customHeight="1">
      <c r="A665" s="165">
        <v>29</v>
      </c>
      <c r="B665" s="247" t="s">
        <v>184</v>
      </c>
      <c r="C665" s="146">
        <v>2679.9922065</v>
      </c>
      <c r="D665" s="146">
        <v>112.31843010143037</v>
      </c>
      <c r="E665" s="184">
        <f t="shared" si="55"/>
        <v>0.041909983853316984</v>
      </c>
      <c r="F665" s="137"/>
      <c r="G665" s="31"/>
    </row>
    <row r="666" spans="1:7" ht="12.75" customHeight="1">
      <c r="A666" s="165">
        <v>30</v>
      </c>
      <c r="B666" s="247" t="s">
        <v>185</v>
      </c>
      <c r="C666" s="146">
        <v>1779.8115650000002</v>
      </c>
      <c r="D666" s="146">
        <v>70.77951425405453</v>
      </c>
      <c r="E666" s="184">
        <f t="shared" si="55"/>
        <v>0.03976798198524714</v>
      </c>
      <c r="F666" s="137"/>
      <c r="G666" s="31"/>
    </row>
    <row r="667" spans="1:7" ht="12.75" customHeight="1">
      <c r="A667" s="165">
        <v>31</v>
      </c>
      <c r="B667" s="247" t="s">
        <v>186</v>
      </c>
      <c r="C667" s="146">
        <v>863.5887400000001</v>
      </c>
      <c r="D667" s="146">
        <v>32.16744220149087</v>
      </c>
      <c r="E667" s="184">
        <f t="shared" si="55"/>
        <v>0.03724856602633664</v>
      </c>
      <c r="F667" s="137"/>
      <c r="G667" s="31"/>
    </row>
    <row r="668" spans="1:7" ht="12.75" customHeight="1">
      <c r="A668" s="165">
        <v>32</v>
      </c>
      <c r="B668" s="247" t="s">
        <v>187</v>
      </c>
      <c r="C668" s="146">
        <v>1412.0769285</v>
      </c>
      <c r="D668" s="146">
        <v>55.85614717301874</v>
      </c>
      <c r="E668" s="184">
        <f t="shared" si="55"/>
        <v>0.03955602279569342</v>
      </c>
      <c r="F668" s="137"/>
      <c r="G668" s="31"/>
    </row>
    <row r="669" spans="1:7" ht="12.75" customHeight="1">
      <c r="A669" s="165">
        <v>33</v>
      </c>
      <c r="B669" s="247" t="s">
        <v>188</v>
      </c>
      <c r="C669" s="146">
        <v>2884.5660420000004</v>
      </c>
      <c r="D669" s="146">
        <v>112.56197852372603</v>
      </c>
      <c r="E669" s="184">
        <f t="shared" si="55"/>
        <v>0.039022153379328316</v>
      </c>
      <c r="F669" s="137"/>
      <c r="G669" s="31"/>
    </row>
    <row r="670" spans="1:7" ht="12.75" customHeight="1">
      <c r="A670" s="165">
        <v>34</v>
      </c>
      <c r="B670" s="247" t="s">
        <v>189</v>
      </c>
      <c r="C670" s="146">
        <v>2475.0516665000005</v>
      </c>
      <c r="D670" s="146">
        <v>101.46948377780731</v>
      </c>
      <c r="E670" s="184">
        <f t="shared" si="55"/>
        <v>0.04099691539825368</v>
      </c>
      <c r="F670" s="137"/>
      <c r="G670" s="31"/>
    </row>
    <row r="671" spans="1:7" ht="12.75" customHeight="1">
      <c r="A671" s="165">
        <v>35</v>
      </c>
      <c r="B671" s="247" t="s">
        <v>190</v>
      </c>
      <c r="C671" s="146">
        <v>4173.253021</v>
      </c>
      <c r="D671" s="146">
        <v>193.2086894849483</v>
      </c>
      <c r="E671" s="184">
        <f t="shared" si="55"/>
        <v>0.046296902802852674</v>
      </c>
      <c r="F671" s="137"/>
      <c r="G671" s="31"/>
    </row>
    <row r="672" spans="1:7" ht="12.75" customHeight="1">
      <c r="A672" s="165">
        <v>36</v>
      </c>
      <c r="B672" s="247" t="s">
        <v>191</v>
      </c>
      <c r="C672" s="146">
        <v>2603.6687039999997</v>
      </c>
      <c r="D672" s="146">
        <v>114.56525604831711</v>
      </c>
      <c r="E672" s="184">
        <f t="shared" si="55"/>
        <v>0.04400147218127684</v>
      </c>
      <c r="F672" s="137"/>
      <c r="G672" s="31"/>
    </row>
    <row r="673" spans="1:7" ht="12.75" customHeight="1">
      <c r="A673" s="165">
        <v>37</v>
      </c>
      <c r="B673" s="247" t="s">
        <v>192</v>
      </c>
      <c r="C673" s="146">
        <v>2889.458313</v>
      </c>
      <c r="D673" s="146">
        <v>124.28526117656075</v>
      </c>
      <c r="E673" s="184">
        <f t="shared" si="55"/>
        <v>0.04301334288762267</v>
      </c>
      <c r="F673" s="137"/>
      <c r="G673" s="31"/>
    </row>
    <row r="674" spans="1:7" ht="12.75" customHeight="1">
      <c r="A674" s="165">
        <v>38</v>
      </c>
      <c r="B674" s="247" t="s">
        <v>193</v>
      </c>
      <c r="C674" s="146">
        <v>2927.2896205</v>
      </c>
      <c r="D674" s="146">
        <v>129.3469138141216</v>
      </c>
      <c r="E674" s="184">
        <f t="shared" si="55"/>
        <v>0.04418657891187012</v>
      </c>
      <c r="F674" s="137"/>
      <c r="G674" s="31"/>
    </row>
    <row r="675" spans="1:7" ht="12.75" customHeight="1">
      <c r="A675" s="34"/>
      <c r="B675" s="1" t="s">
        <v>27</v>
      </c>
      <c r="C675" s="147">
        <v>139831.742065</v>
      </c>
      <c r="D675" s="147">
        <v>5598.2</v>
      </c>
      <c r="E675" s="228">
        <f t="shared" si="55"/>
        <v>0.04003525892853218</v>
      </c>
      <c r="F675" s="42"/>
      <c r="G675" s="31"/>
    </row>
    <row r="676" spans="1:7" ht="14.25">
      <c r="A676" s="90"/>
      <c r="B676" s="72"/>
      <c r="C676" s="91"/>
      <c r="D676" s="91"/>
      <c r="E676" s="92"/>
      <c r="F676" s="75"/>
      <c r="G676" s="93"/>
    </row>
    <row r="677" spans="1:7" ht="14.25">
      <c r="A677" s="9" t="s">
        <v>243</v>
      </c>
      <c r="B677" s="47"/>
      <c r="C677" s="57"/>
      <c r="D677" s="47"/>
      <c r="E677" s="47"/>
      <c r="F677" s="47"/>
      <c r="G677" s="93"/>
    </row>
    <row r="678" spans="1:5" ht="14.25">
      <c r="A678" s="47"/>
      <c r="B678" s="47"/>
      <c r="C678" s="47"/>
      <c r="D678" s="47"/>
      <c r="E678" s="58" t="s">
        <v>116</v>
      </c>
    </row>
    <row r="679" spans="1:7" ht="51" customHeight="1">
      <c r="A679" s="59" t="s">
        <v>37</v>
      </c>
      <c r="B679" s="59" t="s">
        <v>38</v>
      </c>
      <c r="C679" s="60" t="s">
        <v>132</v>
      </c>
      <c r="D679" s="60" t="s">
        <v>244</v>
      </c>
      <c r="E679" s="60" t="s">
        <v>129</v>
      </c>
      <c r="F679" s="62"/>
      <c r="G679" s="63"/>
    </row>
    <row r="680" spans="1:7" ht="18" customHeight="1">
      <c r="A680" s="59">
        <v>1</v>
      </c>
      <c r="B680" s="59">
        <v>2</v>
      </c>
      <c r="C680" s="60">
        <v>3</v>
      </c>
      <c r="D680" s="60">
        <v>4</v>
      </c>
      <c r="E680" s="60">
        <v>5</v>
      </c>
      <c r="F680" s="62"/>
      <c r="G680" s="63"/>
    </row>
    <row r="681" spans="1:7" ht="12.75" customHeight="1">
      <c r="A681" s="165">
        <v>1</v>
      </c>
      <c r="B681" s="247" t="s">
        <v>157</v>
      </c>
      <c r="C681" s="139">
        <v>5462.0246345</v>
      </c>
      <c r="D681" s="139">
        <v>600.2820275857404</v>
      </c>
      <c r="E681" s="142">
        <f aca="true" t="shared" si="56" ref="E681:E719">D681/C681</f>
        <v>0.10990101066080067</v>
      </c>
      <c r="F681" s="137"/>
      <c r="G681" s="31"/>
    </row>
    <row r="682" spans="1:7" ht="12.75" customHeight="1">
      <c r="A682" s="165">
        <v>2</v>
      </c>
      <c r="B682" s="247" t="s">
        <v>158</v>
      </c>
      <c r="C682" s="139">
        <v>3491.7587425</v>
      </c>
      <c r="D682" s="139">
        <v>459.2446436277046</v>
      </c>
      <c r="E682" s="142">
        <f t="shared" si="56"/>
        <v>0.13152244398732385</v>
      </c>
      <c r="F682" s="137"/>
      <c r="G682" s="31"/>
    </row>
    <row r="683" spans="1:7" ht="12.75" customHeight="1">
      <c r="A683" s="165">
        <v>3</v>
      </c>
      <c r="B683" s="247" t="s">
        <v>159</v>
      </c>
      <c r="C683" s="139">
        <v>3187.139095</v>
      </c>
      <c r="D683" s="139">
        <v>371.6805686019436</v>
      </c>
      <c r="E683" s="142">
        <f t="shared" si="56"/>
        <v>0.11661887276430388</v>
      </c>
      <c r="F683" s="137"/>
      <c r="G683" s="31"/>
    </row>
    <row r="684" spans="1:7" ht="12.75" customHeight="1">
      <c r="A684" s="165">
        <v>4</v>
      </c>
      <c r="B684" s="247" t="s">
        <v>160</v>
      </c>
      <c r="C684" s="139">
        <v>2282.1057140000003</v>
      </c>
      <c r="D684" s="139">
        <v>264.98195319760106</v>
      </c>
      <c r="E684" s="142">
        <f t="shared" si="56"/>
        <v>0.11611291780745309</v>
      </c>
      <c r="F684" s="137"/>
      <c r="G684" s="31"/>
    </row>
    <row r="685" spans="1:7" ht="12.75" customHeight="1">
      <c r="A685" s="165">
        <v>5</v>
      </c>
      <c r="B685" s="247" t="s">
        <v>161</v>
      </c>
      <c r="C685" s="139">
        <v>3812.586169</v>
      </c>
      <c r="D685" s="139">
        <v>475.72160130985355</v>
      </c>
      <c r="E685" s="142">
        <f t="shared" si="56"/>
        <v>0.12477661624488087</v>
      </c>
      <c r="F685" s="137"/>
      <c r="G685" s="31"/>
    </row>
    <row r="686" spans="1:7" ht="12.75" customHeight="1">
      <c r="A686" s="165">
        <v>6</v>
      </c>
      <c r="B686" s="247" t="s">
        <v>162</v>
      </c>
      <c r="C686" s="139">
        <v>2350.108698</v>
      </c>
      <c r="D686" s="139">
        <v>290.1178568418261</v>
      </c>
      <c r="E686" s="142">
        <f t="shared" si="56"/>
        <v>0.12344869711291376</v>
      </c>
      <c r="F686" s="137"/>
      <c r="G686" s="31"/>
    </row>
    <row r="687" spans="1:7" ht="12.75" customHeight="1">
      <c r="A687" s="165">
        <v>7</v>
      </c>
      <c r="B687" s="247" t="s">
        <v>163</v>
      </c>
      <c r="C687" s="139">
        <v>5160.361328499999</v>
      </c>
      <c r="D687" s="139">
        <v>639.1052965785486</v>
      </c>
      <c r="E687" s="142">
        <f t="shared" si="56"/>
        <v>0.1238489431057577</v>
      </c>
      <c r="F687" s="137"/>
      <c r="G687" s="31"/>
    </row>
    <row r="688" spans="1:7" ht="12.75" customHeight="1">
      <c r="A688" s="165">
        <v>8</v>
      </c>
      <c r="B688" s="247" t="s">
        <v>164</v>
      </c>
      <c r="C688" s="139">
        <v>1282.9159175</v>
      </c>
      <c r="D688" s="139">
        <v>149.28091684011818</v>
      </c>
      <c r="E688" s="142">
        <f t="shared" si="56"/>
        <v>0.11636063969883528</v>
      </c>
      <c r="F688" s="137"/>
      <c r="G688" s="31"/>
    </row>
    <row r="689" spans="1:7" ht="12.75" customHeight="1">
      <c r="A689" s="165">
        <v>9</v>
      </c>
      <c r="B689" s="247" t="s">
        <v>165</v>
      </c>
      <c r="C689" s="139">
        <v>898.1774235</v>
      </c>
      <c r="D689" s="139">
        <v>115.54810873402252</v>
      </c>
      <c r="E689" s="142">
        <f t="shared" si="56"/>
        <v>0.12864730921843587</v>
      </c>
      <c r="F689" s="137"/>
      <c r="G689" s="31"/>
    </row>
    <row r="690" spans="1:7" ht="12.75" customHeight="1">
      <c r="A690" s="165">
        <v>10</v>
      </c>
      <c r="B690" s="247" t="s">
        <v>166</v>
      </c>
      <c r="C690" s="139">
        <v>2909.3868825</v>
      </c>
      <c r="D690" s="139">
        <v>355.1635831316932</v>
      </c>
      <c r="E690" s="142">
        <f t="shared" si="56"/>
        <v>0.12207506167983598</v>
      </c>
      <c r="F690" s="137"/>
      <c r="G690" s="31"/>
    </row>
    <row r="691" spans="1:7" ht="12.75" customHeight="1">
      <c r="A691" s="165">
        <v>11</v>
      </c>
      <c r="B691" s="247" t="s">
        <v>152</v>
      </c>
      <c r="C691" s="139">
        <v>3853.582068</v>
      </c>
      <c r="D691" s="139">
        <v>482.2323704338788</v>
      </c>
      <c r="E691" s="142">
        <f t="shared" si="56"/>
        <v>0.12513873116608004</v>
      </c>
      <c r="F691" s="137"/>
      <c r="G691" s="31"/>
    </row>
    <row r="692" spans="1:7" ht="12.75" customHeight="1">
      <c r="A692" s="165">
        <v>12</v>
      </c>
      <c r="B692" s="247" t="s">
        <v>167</v>
      </c>
      <c r="C692" s="139">
        <v>6043.210474</v>
      </c>
      <c r="D692" s="139">
        <v>762.9965278525256</v>
      </c>
      <c r="E692" s="142">
        <f t="shared" si="56"/>
        <v>0.12625681848004514</v>
      </c>
      <c r="F692" s="137"/>
      <c r="G692" s="31"/>
    </row>
    <row r="693" spans="1:7" ht="12.75" customHeight="1">
      <c r="A693" s="165">
        <v>13</v>
      </c>
      <c r="B693" s="247" t="s">
        <v>168</v>
      </c>
      <c r="C693" s="139">
        <v>4006.7816215</v>
      </c>
      <c r="D693" s="139">
        <v>413.3332953920194</v>
      </c>
      <c r="E693" s="142">
        <f t="shared" si="56"/>
        <v>0.10315842849385981</v>
      </c>
      <c r="F693" s="137"/>
      <c r="G693" s="31"/>
    </row>
    <row r="694" spans="1:7" ht="12.75" customHeight="1">
      <c r="A694" s="165">
        <v>14</v>
      </c>
      <c r="B694" s="247" t="s">
        <v>169</v>
      </c>
      <c r="C694" s="139">
        <v>3523.485238</v>
      </c>
      <c r="D694" s="139">
        <v>446.43681944899924</v>
      </c>
      <c r="E694" s="142">
        <f t="shared" si="56"/>
        <v>0.12670318996494664</v>
      </c>
      <c r="F694" s="137"/>
      <c r="G694" s="31"/>
    </row>
    <row r="695" spans="1:7" ht="12.75" customHeight="1">
      <c r="A695" s="165">
        <v>15</v>
      </c>
      <c r="B695" s="247" t="s">
        <v>170</v>
      </c>
      <c r="C695" s="139">
        <v>6372.8604239999995</v>
      </c>
      <c r="D695" s="139">
        <v>752.2897601675191</v>
      </c>
      <c r="E695" s="142">
        <f t="shared" si="56"/>
        <v>0.11804585541124024</v>
      </c>
      <c r="F695" s="137"/>
      <c r="G695" s="31"/>
    </row>
    <row r="696" spans="1:7" ht="12.75" customHeight="1">
      <c r="A696" s="165">
        <v>16</v>
      </c>
      <c r="B696" s="247" t="s">
        <v>171</v>
      </c>
      <c r="C696" s="139">
        <v>5353.7859375</v>
      </c>
      <c r="D696" s="139">
        <v>643.1478919250749</v>
      </c>
      <c r="E696" s="142">
        <f t="shared" si="56"/>
        <v>0.12012954933820136</v>
      </c>
      <c r="F696" s="137"/>
      <c r="G696" s="31"/>
    </row>
    <row r="697" spans="1:7" ht="12.75" customHeight="1">
      <c r="A697" s="165">
        <v>17</v>
      </c>
      <c r="B697" s="247" t="s">
        <v>172</v>
      </c>
      <c r="C697" s="139">
        <v>1165.868074</v>
      </c>
      <c r="D697" s="139">
        <v>156.1853828743626</v>
      </c>
      <c r="E697" s="142">
        <f t="shared" si="56"/>
        <v>0.13396488535662793</v>
      </c>
      <c r="F697" s="137"/>
      <c r="G697" s="31"/>
    </row>
    <row r="698" spans="1:8" ht="12.75" customHeight="1">
      <c r="A698" s="165">
        <v>18</v>
      </c>
      <c r="B698" s="247" t="s">
        <v>173</v>
      </c>
      <c r="C698" s="139">
        <v>3749.4365615</v>
      </c>
      <c r="D698" s="139">
        <v>486.3455234973969</v>
      </c>
      <c r="E698" s="142">
        <f t="shared" si="56"/>
        <v>0.12971162880612372</v>
      </c>
      <c r="F698" s="137"/>
      <c r="G698" s="31"/>
      <c r="H698" s="10" t="s">
        <v>12</v>
      </c>
    </row>
    <row r="699" spans="1:7" ht="12.75" customHeight="1">
      <c r="A699" s="165">
        <v>19</v>
      </c>
      <c r="B699" s="247" t="s">
        <v>174</v>
      </c>
      <c r="C699" s="146">
        <v>8068.569663</v>
      </c>
      <c r="D699" s="146">
        <v>1139.8988950479943</v>
      </c>
      <c r="E699" s="142">
        <f t="shared" si="56"/>
        <v>0.14127645204269884</v>
      </c>
      <c r="F699" s="137"/>
      <c r="G699" s="31"/>
    </row>
    <row r="700" spans="1:7" ht="12.75" customHeight="1">
      <c r="A700" s="165">
        <v>20</v>
      </c>
      <c r="B700" s="247" t="s">
        <v>175</v>
      </c>
      <c r="C700" s="146">
        <v>5838.031745</v>
      </c>
      <c r="D700" s="146">
        <v>813.8938742015303</v>
      </c>
      <c r="E700" s="142">
        <f t="shared" si="56"/>
        <v>0.13941237556623293</v>
      </c>
      <c r="F700" s="137"/>
      <c r="G700" s="31"/>
    </row>
    <row r="701" spans="1:7" ht="12.75" customHeight="1">
      <c r="A701" s="165">
        <v>21</v>
      </c>
      <c r="B701" s="247" t="s">
        <v>176</v>
      </c>
      <c r="C701" s="146">
        <v>5432.7938315</v>
      </c>
      <c r="D701" s="146">
        <v>634.5210955699499</v>
      </c>
      <c r="E701" s="142">
        <f t="shared" si="56"/>
        <v>0.11679462082490953</v>
      </c>
      <c r="F701" s="137"/>
      <c r="G701" s="31"/>
    </row>
    <row r="702" spans="1:7" ht="12.75" customHeight="1">
      <c r="A702" s="165">
        <v>22</v>
      </c>
      <c r="B702" s="247" t="s">
        <v>177</v>
      </c>
      <c r="C702" s="146">
        <v>7053.810484</v>
      </c>
      <c r="D702" s="146">
        <v>810.906566969704</v>
      </c>
      <c r="E702" s="142">
        <f t="shared" si="56"/>
        <v>0.1149600728300066</v>
      </c>
      <c r="F702" s="137"/>
      <c r="G702" s="31"/>
    </row>
    <row r="703" spans="1:7" ht="12.75" customHeight="1">
      <c r="A703" s="165">
        <v>23</v>
      </c>
      <c r="B703" s="247" t="s">
        <v>178</v>
      </c>
      <c r="C703" s="146">
        <v>5499.595458</v>
      </c>
      <c r="D703" s="146">
        <v>706.8489915888376</v>
      </c>
      <c r="E703" s="142">
        <f t="shared" si="56"/>
        <v>0.1285274520620636</v>
      </c>
      <c r="F703" s="137"/>
      <c r="G703" s="31"/>
    </row>
    <row r="704" spans="1:7" ht="12.75" customHeight="1">
      <c r="A704" s="165">
        <v>24</v>
      </c>
      <c r="B704" s="247" t="s">
        <v>179</v>
      </c>
      <c r="C704" s="146">
        <v>4307.976046500001</v>
      </c>
      <c r="D704" s="146">
        <v>610.2941339960695</v>
      </c>
      <c r="E704" s="142">
        <f t="shared" si="56"/>
        <v>0.14166609271003275</v>
      </c>
      <c r="F704" s="137"/>
      <c r="G704" s="31"/>
    </row>
    <row r="705" spans="1:7" ht="12.75" customHeight="1">
      <c r="A705" s="165">
        <v>25</v>
      </c>
      <c r="B705" s="247" t="s">
        <v>180</v>
      </c>
      <c r="C705" s="146">
        <v>2418.403281</v>
      </c>
      <c r="D705" s="146">
        <v>366.61966283396856</v>
      </c>
      <c r="E705" s="142">
        <f t="shared" si="56"/>
        <v>0.15159575150856264</v>
      </c>
      <c r="F705" s="137"/>
      <c r="G705" s="31"/>
    </row>
    <row r="706" spans="1:7" ht="12.75" customHeight="1">
      <c r="A706" s="165">
        <v>26</v>
      </c>
      <c r="B706" s="247" t="s">
        <v>181</v>
      </c>
      <c r="C706" s="146">
        <v>3523.6566645000003</v>
      </c>
      <c r="D706" s="146">
        <v>424.24917085184154</v>
      </c>
      <c r="E706" s="142">
        <f t="shared" si="56"/>
        <v>0.12040025781343872</v>
      </c>
      <c r="F706" s="137"/>
      <c r="G706" s="31"/>
    </row>
    <row r="707" spans="1:7" ht="12.75" customHeight="1">
      <c r="A707" s="165">
        <v>27</v>
      </c>
      <c r="B707" s="247" t="s">
        <v>182</v>
      </c>
      <c r="C707" s="146">
        <v>3992.0532505</v>
      </c>
      <c r="D707" s="146">
        <v>562.7411168294012</v>
      </c>
      <c r="E707" s="142">
        <f t="shared" si="56"/>
        <v>0.14096533325524116</v>
      </c>
      <c r="F707" s="137"/>
      <c r="G707" s="31"/>
    </row>
    <row r="708" spans="1:7" ht="12.75" customHeight="1">
      <c r="A708" s="165">
        <v>28</v>
      </c>
      <c r="B708" s="247" t="s">
        <v>183</v>
      </c>
      <c r="C708" s="146">
        <v>4102.519830499999</v>
      </c>
      <c r="D708" s="146">
        <v>465.0092704175612</v>
      </c>
      <c r="E708" s="142">
        <f t="shared" si="56"/>
        <v>0.11334723283004525</v>
      </c>
      <c r="F708" s="137"/>
      <c r="G708" s="31"/>
    </row>
    <row r="709" spans="1:7" ht="12.75" customHeight="1">
      <c r="A709" s="165">
        <v>29</v>
      </c>
      <c r="B709" s="247" t="s">
        <v>184</v>
      </c>
      <c r="C709" s="146">
        <v>2679.9922065</v>
      </c>
      <c r="D709" s="146">
        <v>353.05118100737855</v>
      </c>
      <c r="E709" s="142">
        <f t="shared" si="56"/>
        <v>0.13173589839220248</v>
      </c>
      <c r="F709" s="137"/>
      <c r="G709" s="31"/>
    </row>
    <row r="710" spans="1:7" ht="12.75" customHeight="1">
      <c r="A710" s="165">
        <v>30</v>
      </c>
      <c r="B710" s="247" t="s">
        <v>185</v>
      </c>
      <c r="C710" s="146">
        <v>1779.8115650000002</v>
      </c>
      <c r="D710" s="146">
        <v>226.84803355346617</v>
      </c>
      <c r="E710" s="142">
        <f t="shared" si="56"/>
        <v>0.12745620829442478</v>
      </c>
      <c r="F710" s="137"/>
      <c r="G710" s="31"/>
    </row>
    <row r="711" spans="1:7" ht="12.75" customHeight="1">
      <c r="A711" s="165">
        <v>31</v>
      </c>
      <c r="B711" s="247" t="s">
        <v>186</v>
      </c>
      <c r="C711" s="146">
        <v>863.5887400000001</v>
      </c>
      <c r="D711" s="146">
        <v>101.91207008631497</v>
      </c>
      <c r="E711" s="142">
        <f t="shared" si="56"/>
        <v>0.11800995701532069</v>
      </c>
      <c r="F711" s="137"/>
      <c r="G711" s="31"/>
    </row>
    <row r="712" spans="1:7" ht="12.75" customHeight="1">
      <c r="A712" s="165">
        <v>32</v>
      </c>
      <c r="B712" s="247" t="s">
        <v>187</v>
      </c>
      <c r="C712" s="146">
        <v>1412.0769285</v>
      </c>
      <c r="D712" s="146">
        <v>177.6814932509539</v>
      </c>
      <c r="E712" s="142">
        <f t="shared" si="56"/>
        <v>0.12582989613724427</v>
      </c>
      <c r="F712" s="137"/>
      <c r="G712" s="31"/>
    </row>
    <row r="713" spans="1:7" ht="12.75" customHeight="1">
      <c r="A713" s="165">
        <v>33</v>
      </c>
      <c r="B713" s="247" t="s">
        <v>188</v>
      </c>
      <c r="C713" s="146">
        <v>2884.5660420000004</v>
      </c>
      <c r="D713" s="146">
        <v>354.5569055980898</v>
      </c>
      <c r="E713" s="142">
        <f t="shared" si="56"/>
        <v>0.12291516312528572</v>
      </c>
      <c r="F713" s="137"/>
      <c r="G713" s="31"/>
    </row>
    <row r="714" spans="1:7" ht="12.75" customHeight="1">
      <c r="A714" s="165">
        <v>34</v>
      </c>
      <c r="B714" s="247" t="s">
        <v>189</v>
      </c>
      <c r="C714" s="146">
        <v>2475.0516665000005</v>
      </c>
      <c r="D714" s="146">
        <v>318.99460822052123</v>
      </c>
      <c r="E714" s="142">
        <f t="shared" si="56"/>
        <v>0.12888401989264944</v>
      </c>
      <c r="F714" s="137"/>
      <c r="G714" s="31"/>
    </row>
    <row r="715" spans="1:7" ht="12.75" customHeight="1">
      <c r="A715" s="165">
        <v>35</v>
      </c>
      <c r="B715" s="247" t="s">
        <v>190</v>
      </c>
      <c r="C715" s="146">
        <v>4173.253021</v>
      </c>
      <c r="D715" s="146">
        <v>612.1704587455082</v>
      </c>
      <c r="E715" s="142">
        <f t="shared" si="56"/>
        <v>0.14668903506809639</v>
      </c>
      <c r="F715" s="137"/>
      <c r="G715" s="31"/>
    </row>
    <row r="716" spans="1:7" ht="12.75" customHeight="1">
      <c r="A716" s="165">
        <v>36</v>
      </c>
      <c r="B716" s="247" t="s">
        <v>191</v>
      </c>
      <c r="C716" s="146">
        <v>2603.6687039999997</v>
      </c>
      <c r="D716" s="146">
        <v>350.6819755303063</v>
      </c>
      <c r="E716" s="142">
        <f t="shared" si="56"/>
        <v>0.13468763325823896</v>
      </c>
      <c r="F716" s="137"/>
      <c r="G716" s="31"/>
    </row>
    <row r="717" spans="1:7" ht="12.75" customHeight="1">
      <c r="A717" s="165">
        <v>37</v>
      </c>
      <c r="B717" s="247" t="s">
        <v>192</v>
      </c>
      <c r="C717" s="146">
        <v>2889.458313</v>
      </c>
      <c r="D717" s="146">
        <v>382.2928000011276</v>
      </c>
      <c r="E717" s="142">
        <f t="shared" si="56"/>
        <v>0.13230604445170535</v>
      </c>
      <c r="F717" s="137"/>
      <c r="G717" s="31"/>
    </row>
    <row r="718" spans="1:7" ht="12.75" customHeight="1">
      <c r="A718" s="165">
        <v>38</v>
      </c>
      <c r="B718" s="247" t="s">
        <v>193</v>
      </c>
      <c r="C718" s="146">
        <v>2927.2896205</v>
      </c>
      <c r="D718" s="146">
        <v>401.9512130256861</v>
      </c>
      <c r="E718" s="142">
        <f t="shared" si="56"/>
        <v>0.13731173376586844</v>
      </c>
      <c r="F718" s="137"/>
      <c r="G718" s="31"/>
    </row>
    <row r="719" spans="1:7" ht="12.75" customHeight="1">
      <c r="A719" s="34"/>
      <c r="B719" s="1" t="s">
        <v>27</v>
      </c>
      <c r="C719" s="147">
        <v>139831.742065</v>
      </c>
      <c r="D719" s="147">
        <v>17679.217645367014</v>
      </c>
      <c r="E719" s="141">
        <f t="shared" si="56"/>
        <v>0.12643207746885488</v>
      </c>
      <c r="F719" s="42" t="s">
        <v>12</v>
      </c>
      <c r="G719" s="31"/>
    </row>
    <row r="720" spans="1:7" ht="24.75" customHeight="1">
      <c r="A720" s="46" t="s">
        <v>134</v>
      </c>
      <c r="B720" s="47"/>
      <c r="C720" s="47"/>
      <c r="D720" s="47"/>
      <c r="E720" s="47"/>
      <c r="F720" s="47"/>
      <c r="G720" s="47"/>
    </row>
    <row r="721" ht="21" customHeight="1">
      <c r="E721" s="58" t="s">
        <v>116</v>
      </c>
    </row>
    <row r="722" spans="1:6" ht="28.5">
      <c r="A722" s="86" t="s">
        <v>39</v>
      </c>
      <c r="B722" s="183" t="s">
        <v>245</v>
      </c>
      <c r="C722" s="86" t="s">
        <v>53</v>
      </c>
      <c r="D722" s="60" t="s">
        <v>42</v>
      </c>
      <c r="E722" s="86" t="s">
        <v>43</v>
      </c>
      <c r="F722" s="226"/>
    </row>
    <row r="723" spans="1:6" ht="14.25">
      <c r="A723" s="68">
        <f>C719</f>
        <v>139831.742065</v>
      </c>
      <c r="B723" s="68">
        <f>D767</f>
        <v>5598.2</v>
      </c>
      <c r="C723" s="68">
        <f>E767</f>
        <v>134349.16999999998</v>
      </c>
      <c r="D723" s="68">
        <f>B723+C723</f>
        <v>139947.37</v>
      </c>
      <c r="E723" s="70">
        <f>D723/A723</f>
        <v>1.0008269076340781</v>
      </c>
      <c r="F723" s="55"/>
    </row>
    <row r="724" spans="1:7" ht="14.25">
      <c r="A724" s="90"/>
      <c r="B724" s="72"/>
      <c r="C724" s="73"/>
      <c r="D724" s="73"/>
      <c r="E724" s="74"/>
      <c r="F724" s="75"/>
      <c r="G724" s="76"/>
    </row>
    <row r="725" spans="1:7" ht="14.25">
      <c r="A725" s="9" t="s">
        <v>246</v>
      </c>
      <c r="B725" s="47"/>
      <c r="C725" s="57"/>
      <c r="D725" s="47"/>
      <c r="E725" s="47"/>
      <c r="F725" s="47"/>
      <c r="G725" s="47"/>
    </row>
    <row r="726" spans="1:7" ht="14.25">
      <c r="A726" s="47"/>
      <c r="B726" s="47"/>
      <c r="C726" s="47"/>
      <c r="D726" s="47"/>
      <c r="E726" s="47"/>
      <c r="F726" s="47"/>
      <c r="G726" s="58" t="s">
        <v>116</v>
      </c>
    </row>
    <row r="727" spans="1:7" ht="47.25" customHeight="1">
      <c r="A727" s="59" t="s">
        <v>37</v>
      </c>
      <c r="B727" s="59" t="s">
        <v>38</v>
      </c>
      <c r="C727" s="60" t="s">
        <v>135</v>
      </c>
      <c r="D727" s="60" t="s">
        <v>247</v>
      </c>
      <c r="E727" s="60" t="s">
        <v>54</v>
      </c>
      <c r="F727" s="60" t="s">
        <v>55</v>
      </c>
      <c r="G727" s="86" t="s">
        <v>56</v>
      </c>
    </row>
    <row r="728" spans="1:7" ht="13.5" customHeight="1">
      <c r="A728" s="59">
        <v>1</v>
      </c>
      <c r="B728" s="59">
        <v>2</v>
      </c>
      <c r="C728" s="60">
        <v>3</v>
      </c>
      <c r="D728" s="60">
        <v>4</v>
      </c>
      <c r="E728" s="60">
        <v>5</v>
      </c>
      <c r="F728" s="60">
        <v>6</v>
      </c>
      <c r="G728" s="86">
        <v>7</v>
      </c>
    </row>
    <row r="729" spans="1:7" ht="12.75" customHeight="1">
      <c r="A729" s="165">
        <v>1</v>
      </c>
      <c r="B729" s="247" t="s">
        <v>157</v>
      </c>
      <c r="C729" s="139">
        <v>5462.0246345</v>
      </c>
      <c r="D729" s="139">
        <v>188.52168647520853</v>
      </c>
      <c r="E729" s="146">
        <v>4529.409151590886</v>
      </c>
      <c r="F729" s="144">
        <f aca="true" t="shared" si="57" ref="F729:F767">D729+E729</f>
        <v>4717.930838066094</v>
      </c>
      <c r="G729" s="148">
        <f aca="true" t="shared" si="58" ref="G729:G767">F729/C729</f>
        <v>0.8637696007934573</v>
      </c>
    </row>
    <row r="730" spans="1:7" ht="12.75" customHeight="1">
      <c r="A730" s="165">
        <v>2</v>
      </c>
      <c r="B730" s="247" t="s">
        <v>158</v>
      </c>
      <c r="C730" s="139">
        <v>3491.7587425</v>
      </c>
      <c r="D730" s="139">
        <v>144.38194824637262</v>
      </c>
      <c r="E730" s="146">
        <v>3468.3994432606596</v>
      </c>
      <c r="F730" s="144">
        <f t="shared" si="57"/>
        <v>3612.7813915070324</v>
      </c>
      <c r="G730" s="148">
        <f t="shared" si="58"/>
        <v>1.0346595105595364</v>
      </c>
    </row>
    <row r="731" spans="1:7" ht="12.75" customHeight="1">
      <c r="A731" s="165">
        <v>3</v>
      </c>
      <c r="B731" s="247" t="s">
        <v>159</v>
      </c>
      <c r="C731" s="139">
        <v>3187.139095</v>
      </c>
      <c r="D731" s="139">
        <v>115.85261226814286</v>
      </c>
      <c r="E731" s="146">
        <v>2786.3786024702185</v>
      </c>
      <c r="F731" s="144">
        <f t="shared" si="57"/>
        <v>2902.2312147383614</v>
      </c>
      <c r="G731" s="148">
        <f t="shared" si="58"/>
        <v>0.9106070140745964</v>
      </c>
    </row>
    <row r="732" spans="1:7" ht="12.75" customHeight="1">
      <c r="A732" s="165">
        <v>4</v>
      </c>
      <c r="B732" s="247" t="s">
        <v>160</v>
      </c>
      <c r="C732" s="139">
        <v>2282.1057140000003</v>
      </c>
      <c r="D732" s="139">
        <v>81.8524323408183</v>
      </c>
      <c r="E732" s="146">
        <v>1971.1251169622212</v>
      </c>
      <c r="F732" s="144">
        <f t="shared" si="57"/>
        <v>2052.9775493030397</v>
      </c>
      <c r="G732" s="148">
        <f t="shared" si="58"/>
        <v>0.8995979181458023</v>
      </c>
    </row>
    <row r="733" spans="1:7" ht="12.75" customHeight="1">
      <c r="A733" s="165">
        <v>5</v>
      </c>
      <c r="B733" s="247" t="s">
        <v>161</v>
      </c>
      <c r="C733" s="139">
        <v>3812.586169</v>
      </c>
      <c r="D733" s="139">
        <v>148.03972667400973</v>
      </c>
      <c r="E733" s="146">
        <v>3561.3251648557334</v>
      </c>
      <c r="F733" s="144">
        <f t="shared" si="57"/>
        <v>3709.364891529743</v>
      </c>
      <c r="G733" s="148">
        <f t="shared" si="58"/>
        <v>0.9729261784797035</v>
      </c>
    </row>
    <row r="734" spans="1:7" ht="12.75" customHeight="1">
      <c r="A734" s="165">
        <v>6</v>
      </c>
      <c r="B734" s="247" t="s">
        <v>162</v>
      </c>
      <c r="C734" s="139">
        <v>2350.108698</v>
      </c>
      <c r="D734" s="139">
        <v>90.52382492696825</v>
      </c>
      <c r="E734" s="146">
        <v>2176.8784917493567</v>
      </c>
      <c r="F734" s="144">
        <f t="shared" si="57"/>
        <v>2267.402316676325</v>
      </c>
      <c r="G734" s="148">
        <f t="shared" si="58"/>
        <v>0.9648074229953447</v>
      </c>
    </row>
    <row r="735" spans="1:7" ht="12.75" customHeight="1">
      <c r="A735" s="165">
        <v>7</v>
      </c>
      <c r="B735" s="247" t="s">
        <v>163</v>
      </c>
      <c r="C735" s="139">
        <v>5160.361328499999</v>
      </c>
      <c r="D735" s="139">
        <v>203.42726020812268</v>
      </c>
      <c r="E735" s="146">
        <v>4878.508034611801</v>
      </c>
      <c r="F735" s="144">
        <f t="shared" si="57"/>
        <v>5081.935294819924</v>
      </c>
      <c r="G735" s="148">
        <f t="shared" si="58"/>
        <v>0.984802220486589</v>
      </c>
    </row>
    <row r="736" spans="1:7" ht="12.75" customHeight="1">
      <c r="A736" s="165">
        <v>8</v>
      </c>
      <c r="B736" s="247" t="s">
        <v>164</v>
      </c>
      <c r="C736" s="139">
        <v>1282.9159175</v>
      </c>
      <c r="D736" s="139">
        <v>46.639580870954696</v>
      </c>
      <c r="E736" s="146">
        <v>1121.3669992641014</v>
      </c>
      <c r="F736" s="144">
        <f t="shared" si="57"/>
        <v>1168.006580135056</v>
      </c>
      <c r="G736" s="148">
        <f t="shared" si="58"/>
        <v>0.9104311235074033</v>
      </c>
    </row>
    <row r="737" spans="1:7" ht="12.75" customHeight="1">
      <c r="A737" s="165">
        <v>9</v>
      </c>
      <c r="B737" s="247" t="s">
        <v>165</v>
      </c>
      <c r="C737" s="139">
        <v>898.1774235</v>
      </c>
      <c r="D737" s="139">
        <v>36.23391553947245</v>
      </c>
      <c r="E737" s="146">
        <v>870.7350365473767</v>
      </c>
      <c r="F737" s="144">
        <f t="shared" si="57"/>
        <v>906.9689520868492</v>
      </c>
      <c r="G737" s="148">
        <f t="shared" si="58"/>
        <v>1.0097881870071845</v>
      </c>
    </row>
    <row r="738" spans="1:7" ht="12.75" customHeight="1">
      <c r="A738" s="165">
        <v>10</v>
      </c>
      <c r="B738" s="247" t="s">
        <v>166</v>
      </c>
      <c r="C738" s="139">
        <v>2909.3868825</v>
      </c>
      <c r="D738" s="139">
        <v>112.63068840974942</v>
      </c>
      <c r="E738" s="146">
        <v>2702.43351775979</v>
      </c>
      <c r="F738" s="144">
        <f t="shared" si="57"/>
        <v>2815.0642061695394</v>
      </c>
      <c r="G738" s="148">
        <f t="shared" si="58"/>
        <v>0.9675798784624304</v>
      </c>
    </row>
    <row r="739" spans="1:7" ht="12.75" customHeight="1">
      <c r="A739" s="165">
        <v>11</v>
      </c>
      <c r="B739" s="247" t="s">
        <v>152</v>
      </c>
      <c r="C739" s="139">
        <v>3853.582068</v>
      </c>
      <c r="D739" s="139">
        <v>149.4467562619423</v>
      </c>
      <c r="E739" s="146">
        <v>3597.2509879631784</v>
      </c>
      <c r="F739" s="144">
        <f t="shared" si="57"/>
        <v>3746.697744225121</v>
      </c>
      <c r="G739" s="148">
        <f t="shared" si="58"/>
        <v>0.9722636440878105</v>
      </c>
    </row>
    <row r="740" spans="1:7" ht="12.75" customHeight="1">
      <c r="A740" s="165">
        <v>12</v>
      </c>
      <c r="B740" s="247" t="s">
        <v>167</v>
      </c>
      <c r="C740" s="139">
        <v>6043.210474</v>
      </c>
      <c r="D740" s="139">
        <v>237.08511085584055</v>
      </c>
      <c r="E740" s="146">
        <v>5704.630025512875</v>
      </c>
      <c r="F740" s="144">
        <f t="shared" si="57"/>
        <v>5941.715136368716</v>
      </c>
      <c r="G740" s="148">
        <f t="shared" si="58"/>
        <v>0.9832050632576919</v>
      </c>
    </row>
    <row r="741" spans="1:7" ht="12.75" customHeight="1">
      <c r="A741" s="165">
        <v>13</v>
      </c>
      <c r="B741" s="247" t="s">
        <v>168</v>
      </c>
      <c r="C741" s="139">
        <v>4006.7816215</v>
      </c>
      <c r="D741" s="139">
        <v>127.4066183899046</v>
      </c>
      <c r="E741" s="146">
        <v>3069.053012278934</v>
      </c>
      <c r="F741" s="144">
        <f t="shared" si="57"/>
        <v>3196.4596306688386</v>
      </c>
      <c r="G741" s="148">
        <f t="shared" si="58"/>
        <v>0.7977623770451945</v>
      </c>
    </row>
    <row r="742" spans="1:7" ht="12.75" customHeight="1">
      <c r="A742" s="165">
        <v>14</v>
      </c>
      <c r="B742" s="247" t="s">
        <v>169</v>
      </c>
      <c r="C742" s="139">
        <v>3523.485238</v>
      </c>
      <c r="D742" s="139">
        <v>140.8120481681244</v>
      </c>
      <c r="E742" s="146">
        <v>3381.124634077546</v>
      </c>
      <c r="F742" s="144">
        <f t="shared" si="57"/>
        <v>3521.9366822456705</v>
      </c>
      <c r="G742" s="148">
        <f t="shared" si="58"/>
        <v>0.999560504543164</v>
      </c>
    </row>
    <row r="743" spans="1:7" ht="12.75" customHeight="1">
      <c r="A743" s="165">
        <v>15</v>
      </c>
      <c r="B743" s="247" t="s">
        <v>170</v>
      </c>
      <c r="C743" s="139">
        <v>6372.8604239999995</v>
      </c>
      <c r="D743" s="139">
        <v>235.28180645652066</v>
      </c>
      <c r="E743" s="146">
        <v>5656.119107340058</v>
      </c>
      <c r="F743" s="144">
        <f aca="true" t="shared" si="59" ref="F743:F754">D743+E743</f>
        <v>5891.400913796579</v>
      </c>
      <c r="G743" s="148">
        <f aca="true" t="shared" si="60" ref="G743:G754">F743/C743</f>
        <v>0.9244515840343437</v>
      </c>
    </row>
    <row r="744" spans="1:7" ht="12.75" customHeight="1">
      <c r="A744" s="165">
        <v>16</v>
      </c>
      <c r="B744" s="247" t="s">
        <v>171</v>
      </c>
      <c r="C744" s="139">
        <v>5353.7859375</v>
      </c>
      <c r="D744" s="139">
        <v>202.65692882720552</v>
      </c>
      <c r="E744" s="146">
        <v>4866.783530900226</v>
      </c>
      <c r="F744" s="144">
        <f t="shared" si="59"/>
        <v>5069.4404597274315</v>
      </c>
      <c r="G744" s="148">
        <f t="shared" si="60"/>
        <v>0.946888896737372</v>
      </c>
    </row>
    <row r="745" spans="1:7" ht="12.75" customHeight="1">
      <c r="A745" s="165">
        <v>17</v>
      </c>
      <c r="B745" s="247" t="s">
        <v>172</v>
      </c>
      <c r="C745" s="139">
        <v>1165.868074</v>
      </c>
      <c r="D745" s="139">
        <v>49.18873923497076</v>
      </c>
      <c r="E745" s="146">
        <v>1181.3466797630654</v>
      </c>
      <c r="F745" s="144">
        <f t="shared" si="59"/>
        <v>1230.5354189980362</v>
      </c>
      <c r="G745" s="148">
        <f t="shared" si="60"/>
        <v>1.0554671205432085</v>
      </c>
    </row>
    <row r="746" spans="1:7" ht="12.75" customHeight="1">
      <c r="A746" s="165">
        <v>18</v>
      </c>
      <c r="B746" s="247" t="s">
        <v>173</v>
      </c>
      <c r="C746" s="139">
        <v>3749.4365615</v>
      </c>
      <c r="D746" s="139">
        <v>151.14387333389544</v>
      </c>
      <c r="E746" s="146">
        <v>3636.677845498525</v>
      </c>
      <c r="F746" s="144">
        <f t="shared" si="59"/>
        <v>3787.8217188324206</v>
      </c>
      <c r="G746" s="148">
        <f t="shared" si="60"/>
        <v>1.0102375801544603</v>
      </c>
    </row>
    <row r="747" spans="1:7" ht="12.75" customHeight="1">
      <c r="A747" s="165">
        <v>19</v>
      </c>
      <c r="B747" s="247" t="s">
        <v>174</v>
      </c>
      <c r="C747" s="146">
        <v>8068.569663</v>
      </c>
      <c r="D747" s="146">
        <v>362.69486694906834</v>
      </c>
      <c r="E747" s="146">
        <v>8698.44051328616</v>
      </c>
      <c r="F747" s="144">
        <f t="shared" si="59"/>
        <v>9061.135380235228</v>
      </c>
      <c r="G747" s="148">
        <f t="shared" si="60"/>
        <v>1.1230163162359286</v>
      </c>
    </row>
    <row r="748" spans="1:7" ht="12.75" customHeight="1">
      <c r="A748" s="165">
        <v>20</v>
      </c>
      <c r="B748" s="247" t="s">
        <v>175</v>
      </c>
      <c r="C748" s="146">
        <v>5838.031745</v>
      </c>
      <c r="D748" s="146">
        <v>262.5024219852846</v>
      </c>
      <c r="E748" s="146">
        <v>6283.937446913644</v>
      </c>
      <c r="F748" s="144">
        <f t="shared" si="59"/>
        <v>6546.439868898929</v>
      </c>
      <c r="G748" s="148">
        <f t="shared" si="60"/>
        <v>1.121343657390292</v>
      </c>
    </row>
    <row r="749" spans="1:7" ht="12.75" customHeight="1">
      <c r="A749" s="165">
        <v>21</v>
      </c>
      <c r="B749" s="247" t="s">
        <v>176</v>
      </c>
      <c r="C749" s="146">
        <v>5432.7938315</v>
      </c>
      <c r="D749" s="146">
        <v>199.48245782889978</v>
      </c>
      <c r="E749" s="146">
        <v>4792.060842291905</v>
      </c>
      <c r="F749" s="144">
        <f t="shared" si="59"/>
        <v>4991.543300120805</v>
      </c>
      <c r="G749" s="148">
        <f t="shared" si="60"/>
        <v>0.9187801810514562</v>
      </c>
    </row>
    <row r="750" spans="1:7" ht="12.75" customHeight="1">
      <c r="A750" s="165">
        <v>22</v>
      </c>
      <c r="B750" s="247" t="s">
        <v>177</v>
      </c>
      <c r="C750" s="146">
        <v>7053.810484</v>
      </c>
      <c r="D750" s="146">
        <v>255.15803285500067</v>
      </c>
      <c r="E750" s="146">
        <v>6128.784611087693</v>
      </c>
      <c r="F750" s="144">
        <f t="shared" si="59"/>
        <v>6383.942643942693</v>
      </c>
      <c r="G750" s="148">
        <f t="shared" si="60"/>
        <v>0.9050346133374646</v>
      </c>
    </row>
    <row r="751" spans="1:7" ht="12.75" customHeight="1">
      <c r="A751" s="165">
        <v>23</v>
      </c>
      <c r="B751" s="247" t="s">
        <v>178</v>
      </c>
      <c r="C751" s="146">
        <v>5499.595458</v>
      </c>
      <c r="D751" s="146">
        <v>222.5691336581371</v>
      </c>
      <c r="E751" s="146">
        <v>5345.503580880954</v>
      </c>
      <c r="F751" s="144">
        <f t="shared" si="59"/>
        <v>5568.072714539091</v>
      </c>
      <c r="G751" s="148">
        <f t="shared" si="60"/>
        <v>1.0124513261133563</v>
      </c>
    </row>
    <row r="752" spans="1:7" ht="12.75" customHeight="1">
      <c r="A752" s="165">
        <v>24</v>
      </c>
      <c r="B752" s="247" t="s">
        <v>179</v>
      </c>
      <c r="C752" s="146">
        <v>4307.976046500001</v>
      </c>
      <c r="D752" s="146">
        <v>199.88556339251122</v>
      </c>
      <c r="E752" s="146">
        <v>4775.104001683193</v>
      </c>
      <c r="F752" s="144">
        <f t="shared" si="59"/>
        <v>4974.989565075704</v>
      </c>
      <c r="G752" s="148">
        <f t="shared" si="60"/>
        <v>1.1548322254757233</v>
      </c>
    </row>
    <row r="753" spans="1:7" ht="12.75" customHeight="1">
      <c r="A753" s="165">
        <v>25</v>
      </c>
      <c r="B753" s="247" t="s">
        <v>180</v>
      </c>
      <c r="C753" s="146">
        <v>2418.403281</v>
      </c>
      <c r="D753" s="146">
        <v>117.90603307036592</v>
      </c>
      <c r="E753" s="146">
        <v>2823.6002528157933</v>
      </c>
      <c r="F753" s="144">
        <f t="shared" si="59"/>
        <v>2941.5062858861593</v>
      </c>
      <c r="G753" s="148">
        <f t="shared" si="60"/>
        <v>1.2163009821380404</v>
      </c>
    </row>
    <row r="754" spans="1:7" ht="12.75" customHeight="1">
      <c r="A754" s="165">
        <v>26</v>
      </c>
      <c r="B754" s="247" t="s">
        <v>181</v>
      </c>
      <c r="C754" s="146">
        <v>3523.6566645000003</v>
      </c>
      <c r="D754" s="146">
        <v>141.95857698592738</v>
      </c>
      <c r="E754" s="146">
        <v>3381.6868738837666</v>
      </c>
      <c r="F754" s="144">
        <f t="shared" si="59"/>
        <v>3523.645450869694</v>
      </c>
      <c r="G754" s="148">
        <f t="shared" si="60"/>
        <v>0.9999968176155131</v>
      </c>
    </row>
    <row r="755" spans="1:7" ht="12.75" customHeight="1">
      <c r="A755" s="165">
        <v>27</v>
      </c>
      <c r="B755" s="247" t="s">
        <v>182</v>
      </c>
      <c r="C755" s="146">
        <v>3992.0532505</v>
      </c>
      <c r="D755" s="146">
        <v>182.01138865795878</v>
      </c>
      <c r="E755" s="146">
        <v>4355.436543682997</v>
      </c>
      <c r="F755" s="144">
        <f aca="true" t="shared" si="61" ref="F755:F761">D755+E755</f>
        <v>4537.447932340955</v>
      </c>
      <c r="G755" s="148">
        <f aca="true" t="shared" si="62" ref="G755:G761">F755/C755</f>
        <v>1.136620091871932</v>
      </c>
    </row>
    <row r="756" spans="1:7" ht="12.75" customHeight="1">
      <c r="A756" s="165">
        <v>28</v>
      </c>
      <c r="B756" s="247" t="s">
        <v>183</v>
      </c>
      <c r="C756" s="146">
        <v>4102.519830499999</v>
      </c>
      <c r="D756" s="146">
        <v>146.3468505731463</v>
      </c>
      <c r="E756" s="146">
        <v>3515.094309843525</v>
      </c>
      <c r="F756" s="144">
        <f t="shared" si="61"/>
        <v>3661.441160416671</v>
      </c>
      <c r="G756" s="148">
        <f t="shared" si="62"/>
        <v>0.892485913948752</v>
      </c>
    </row>
    <row r="757" spans="1:7" ht="12.75" customHeight="1">
      <c r="A757" s="165">
        <v>29</v>
      </c>
      <c r="B757" s="247" t="s">
        <v>184</v>
      </c>
      <c r="C757" s="146">
        <v>2679.9922065</v>
      </c>
      <c r="D757" s="146">
        <v>112.31843010143037</v>
      </c>
      <c r="E757" s="146">
        <v>2693.763481963071</v>
      </c>
      <c r="F757" s="144">
        <f t="shared" si="61"/>
        <v>2806.0819120645015</v>
      </c>
      <c r="G757" s="148">
        <f t="shared" si="62"/>
        <v>1.047048534416886</v>
      </c>
    </row>
    <row r="758" spans="1:7" ht="12.75" customHeight="1">
      <c r="A758" s="165">
        <v>30</v>
      </c>
      <c r="B758" s="247" t="s">
        <v>185</v>
      </c>
      <c r="C758" s="146">
        <v>1779.8115650000002</v>
      </c>
      <c r="D758" s="146">
        <v>70.77951425405453</v>
      </c>
      <c r="E758" s="146">
        <v>1702.0843558710071</v>
      </c>
      <c r="F758" s="144">
        <f t="shared" si="61"/>
        <v>1772.8638701250616</v>
      </c>
      <c r="G758" s="148">
        <f t="shared" si="62"/>
        <v>0.9960963873864149</v>
      </c>
    </row>
    <row r="759" spans="1:7" ht="12.75" customHeight="1">
      <c r="A759" s="165">
        <v>31</v>
      </c>
      <c r="B759" s="247" t="s">
        <v>186</v>
      </c>
      <c r="C759" s="146">
        <v>863.5887400000001</v>
      </c>
      <c r="D759" s="146">
        <v>32.16744220149087</v>
      </c>
      <c r="E759" s="146">
        <v>772.3159673515264</v>
      </c>
      <c r="F759" s="144">
        <f t="shared" si="61"/>
        <v>804.4834095530173</v>
      </c>
      <c r="G759" s="148">
        <f t="shared" si="62"/>
        <v>0.9315584748742985</v>
      </c>
    </row>
    <row r="760" spans="1:7" ht="12.75" customHeight="1">
      <c r="A760" s="165">
        <v>32</v>
      </c>
      <c r="B760" s="247" t="s">
        <v>187</v>
      </c>
      <c r="C760" s="146">
        <v>1412.0769285</v>
      </c>
      <c r="D760" s="146">
        <v>55.85614717301874</v>
      </c>
      <c r="E760" s="146">
        <v>1341.8152356002715</v>
      </c>
      <c r="F760" s="144">
        <f t="shared" si="61"/>
        <v>1397.6713827732904</v>
      </c>
      <c r="G760" s="148">
        <f t="shared" si="62"/>
        <v>0.9897983279551121</v>
      </c>
    </row>
    <row r="761" spans="1:7" ht="12.75" customHeight="1">
      <c r="A761" s="165">
        <v>33</v>
      </c>
      <c r="B761" s="247" t="s">
        <v>188</v>
      </c>
      <c r="C761" s="146">
        <v>2884.5660420000004</v>
      </c>
      <c r="D761" s="146">
        <v>112.56197852372603</v>
      </c>
      <c r="E761" s="146">
        <v>2700.377588473767</v>
      </c>
      <c r="F761" s="144">
        <f t="shared" si="61"/>
        <v>2812.939566997493</v>
      </c>
      <c r="G761" s="148">
        <f t="shared" si="62"/>
        <v>0.9751690639217102</v>
      </c>
    </row>
    <row r="762" spans="1:7" ht="12.75" customHeight="1">
      <c r="A762" s="165">
        <v>34</v>
      </c>
      <c r="B762" s="247" t="s">
        <v>189</v>
      </c>
      <c r="C762" s="146">
        <v>2475.0516665000005</v>
      </c>
      <c r="D762" s="146">
        <v>101.46948377780731</v>
      </c>
      <c r="E762" s="146">
        <v>2433.6172566634905</v>
      </c>
      <c r="F762" s="144">
        <f t="shared" si="57"/>
        <v>2535.086740441298</v>
      </c>
      <c r="G762" s="148">
        <f t="shared" si="58"/>
        <v>1.0242560891774004</v>
      </c>
    </row>
    <row r="763" spans="1:7" ht="12.75" customHeight="1">
      <c r="A763" s="165">
        <v>35</v>
      </c>
      <c r="B763" s="247" t="s">
        <v>190</v>
      </c>
      <c r="C763" s="146">
        <v>4173.253021</v>
      </c>
      <c r="D763" s="146">
        <v>193.2086894849483</v>
      </c>
      <c r="E763" s="146">
        <v>4638.848383410104</v>
      </c>
      <c r="F763" s="144">
        <f t="shared" si="57"/>
        <v>4832.057072895052</v>
      </c>
      <c r="G763" s="148">
        <f t="shared" si="58"/>
        <v>1.1578634337721485</v>
      </c>
    </row>
    <row r="764" spans="1:7" ht="12.75" customHeight="1">
      <c r="A764" s="165">
        <v>36</v>
      </c>
      <c r="B764" s="247" t="s">
        <v>191</v>
      </c>
      <c r="C764" s="146">
        <v>2603.6687039999997</v>
      </c>
      <c r="D764" s="146">
        <v>114.56525604831711</v>
      </c>
      <c r="E764" s="146">
        <v>2737.799810438775</v>
      </c>
      <c r="F764" s="144">
        <f t="shared" si="57"/>
        <v>2852.365066487092</v>
      </c>
      <c r="G764" s="148">
        <f t="shared" si="58"/>
        <v>1.0955176678603624</v>
      </c>
    </row>
    <row r="765" spans="1:7" ht="12.75" customHeight="1">
      <c r="A765" s="165">
        <v>37</v>
      </c>
      <c r="B765" s="247" t="s">
        <v>192</v>
      </c>
      <c r="C765" s="146">
        <v>2889.458313</v>
      </c>
      <c r="D765" s="146">
        <v>124.28526117656075</v>
      </c>
      <c r="E765" s="146">
        <v>2972.0221208725197</v>
      </c>
      <c r="F765" s="144">
        <f t="shared" si="57"/>
        <v>3096.3073820490804</v>
      </c>
      <c r="G765" s="148">
        <f t="shared" si="58"/>
        <v>1.0715874903328568</v>
      </c>
    </row>
    <row r="766" spans="1:7" ht="12.75" customHeight="1">
      <c r="A766" s="165">
        <v>38</v>
      </c>
      <c r="B766" s="247" t="s">
        <v>193</v>
      </c>
      <c r="C766" s="146">
        <v>2927.2896205</v>
      </c>
      <c r="D766" s="146">
        <v>129.3469138141216</v>
      </c>
      <c r="E766" s="146">
        <v>3097.331440579289</v>
      </c>
      <c r="F766" s="144">
        <f t="shared" si="57"/>
        <v>3226.6783543934107</v>
      </c>
      <c r="G766" s="148">
        <f t="shared" si="58"/>
        <v>1.1022750642084649</v>
      </c>
    </row>
    <row r="767" spans="1:7" ht="12.75" customHeight="1">
      <c r="A767" s="34"/>
      <c r="B767" s="1" t="s">
        <v>27</v>
      </c>
      <c r="C767" s="147">
        <v>139831.742065</v>
      </c>
      <c r="D767" s="147">
        <v>5598.2</v>
      </c>
      <c r="E767" s="147">
        <v>134349.16999999998</v>
      </c>
      <c r="F767" s="143">
        <f t="shared" si="57"/>
        <v>139947.37</v>
      </c>
      <c r="G767" s="28">
        <f t="shared" si="58"/>
        <v>1.0008269076340781</v>
      </c>
    </row>
    <row r="768" spans="1:7" ht="14.25" customHeight="1">
      <c r="A768" s="94"/>
      <c r="B768" s="72"/>
      <c r="C768" s="73"/>
      <c r="D768" s="73"/>
      <c r="E768" s="74"/>
      <c r="F768" s="75"/>
      <c r="G768" s="76"/>
    </row>
    <row r="769" spans="1:8" ht="14.25">
      <c r="A769" s="46" t="s">
        <v>57</v>
      </c>
      <c r="B769" s="47"/>
      <c r="C769" s="57"/>
      <c r="D769" s="47"/>
      <c r="E769" s="58" t="s">
        <v>116</v>
      </c>
      <c r="F769" s="47"/>
      <c r="G769" s="47"/>
      <c r="H769" s="47" t="s">
        <v>12</v>
      </c>
    </row>
    <row r="770" spans="1:8" ht="1.5" customHeight="1">
      <c r="A770" s="47"/>
      <c r="B770" s="47"/>
      <c r="C770" s="57"/>
      <c r="D770" s="47"/>
      <c r="E770" s="47"/>
      <c r="F770" s="47"/>
      <c r="G770" s="47"/>
      <c r="H770" s="47"/>
    </row>
    <row r="771" spans="1:5" ht="14.25">
      <c r="A771" s="121" t="s">
        <v>39</v>
      </c>
      <c r="B771" s="121" t="s">
        <v>127</v>
      </c>
      <c r="C771" s="121" t="s">
        <v>128</v>
      </c>
      <c r="D771" s="121" t="s">
        <v>48</v>
      </c>
      <c r="E771" s="121" t="s">
        <v>49</v>
      </c>
    </row>
    <row r="772" spans="1:5" ht="17.25" customHeight="1">
      <c r="A772" s="52">
        <f>C767</f>
        <v>139831.742065</v>
      </c>
      <c r="B772" s="52">
        <f>F767</f>
        <v>139947.37</v>
      </c>
      <c r="C772" s="35">
        <f>B772/A772</f>
        <v>1.0008269076340781</v>
      </c>
      <c r="D772" s="52">
        <f>D816</f>
        <v>122268.15235463297</v>
      </c>
      <c r="E772" s="95">
        <f>D772/A772</f>
        <v>0.8743948301652232</v>
      </c>
    </row>
    <row r="773" spans="1:5" ht="17.25" customHeight="1">
      <c r="A773" s="64"/>
      <c r="B773" s="64"/>
      <c r="C773" s="42"/>
      <c r="D773" s="64"/>
      <c r="E773" s="96"/>
    </row>
    <row r="774" ht="17.25" customHeight="1">
      <c r="A774" s="9" t="s">
        <v>248</v>
      </c>
    </row>
    <row r="775" spans="1:8" ht="15" customHeight="1">
      <c r="A775" s="47"/>
      <c r="B775" s="47"/>
      <c r="C775" s="47"/>
      <c r="D775" s="47"/>
      <c r="E775" s="58" t="s">
        <v>116</v>
      </c>
      <c r="F775" s="47"/>
      <c r="G775" s="47"/>
      <c r="H775" s="47"/>
    </row>
    <row r="776" spans="1:5" ht="42.75">
      <c r="A776" s="60" t="s">
        <v>37</v>
      </c>
      <c r="B776" s="60" t="s">
        <v>38</v>
      </c>
      <c r="C776" s="60" t="s">
        <v>136</v>
      </c>
      <c r="D776" s="60" t="s">
        <v>58</v>
      </c>
      <c r="E776" s="60" t="s">
        <v>59</v>
      </c>
    </row>
    <row r="777" spans="1:8" ht="15.75" customHeight="1">
      <c r="A777" s="88">
        <v>1</v>
      </c>
      <c r="B777" s="88">
        <v>2</v>
      </c>
      <c r="C777" s="88">
        <v>3</v>
      </c>
      <c r="D777" s="88">
        <v>4</v>
      </c>
      <c r="E777" s="88">
        <v>5</v>
      </c>
      <c r="F777" s="116"/>
      <c r="G777" s="47"/>
      <c r="H777" s="47"/>
    </row>
    <row r="778" spans="1:7" ht="12.75" customHeight="1">
      <c r="A778" s="165">
        <v>1</v>
      </c>
      <c r="B778" s="247" t="s">
        <v>157</v>
      </c>
      <c r="C778" s="139">
        <v>5462.0246345</v>
      </c>
      <c r="D778" s="139">
        <v>4117.648810480354</v>
      </c>
      <c r="E778" s="142">
        <f aca="true" t="shared" si="63" ref="E778:E816">D778/C778</f>
        <v>0.7538685901326566</v>
      </c>
      <c r="F778" s="137"/>
      <c r="G778" s="31"/>
    </row>
    <row r="779" spans="1:7" ht="12.75" customHeight="1">
      <c r="A779" s="165">
        <v>2</v>
      </c>
      <c r="B779" s="247" t="s">
        <v>158</v>
      </c>
      <c r="C779" s="139">
        <v>3491.7587425</v>
      </c>
      <c r="D779" s="139">
        <v>3153.536747879328</v>
      </c>
      <c r="E779" s="142">
        <f t="shared" si="63"/>
        <v>0.9031370665722125</v>
      </c>
      <c r="F779" s="137"/>
      <c r="G779" s="31"/>
    </row>
    <row r="780" spans="1:7" ht="12.75" customHeight="1">
      <c r="A780" s="165">
        <v>3</v>
      </c>
      <c r="B780" s="247" t="s">
        <v>159</v>
      </c>
      <c r="C780" s="139">
        <v>3187.139095</v>
      </c>
      <c r="D780" s="139">
        <v>2530.5506461364175</v>
      </c>
      <c r="E780" s="142">
        <f t="shared" si="63"/>
        <v>0.7939881413102924</v>
      </c>
      <c r="F780" s="137"/>
      <c r="G780" s="31"/>
    </row>
    <row r="781" spans="1:7" ht="12.75" customHeight="1">
      <c r="A781" s="165">
        <v>4</v>
      </c>
      <c r="B781" s="247" t="s">
        <v>160</v>
      </c>
      <c r="C781" s="139">
        <v>2282.1057140000003</v>
      </c>
      <c r="D781" s="139">
        <v>1787.9955961054384</v>
      </c>
      <c r="E781" s="142">
        <f t="shared" si="63"/>
        <v>0.783485000338349</v>
      </c>
      <c r="F781" s="137"/>
      <c r="G781" s="31"/>
    </row>
    <row r="782" spans="1:7" ht="12.75" customHeight="1">
      <c r="A782" s="165">
        <v>5</v>
      </c>
      <c r="B782" s="247" t="s">
        <v>161</v>
      </c>
      <c r="C782" s="139">
        <v>3812.586169</v>
      </c>
      <c r="D782" s="139">
        <v>3233.6432902198894</v>
      </c>
      <c r="E782" s="142">
        <f t="shared" si="63"/>
        <v>0.8481495622348226</v>
      </c>
      <c r="F782" s="137"/>
      <c r="G782" s="31"/>
    </row>
    <row r="783" spans="1:7" ht="12.75" customHeight="1">
      <c r="A783" s="165">
        <v>6</v>
      </c>
      <c r="B783" s="247" t="s">
        <v>162</v>
      </c>
      <c r="C783" s="139">
        <v>2350.108698</v>
      </c>
      <c r="D783" s="139">
        <v>1977.2844598344989</v>
      </c>
      <c r="E783" s="142">
        <f t="shared" si="63"/>
        <v>0.841358725882431</v>
      </c>
      <c r="F783" s="137"/>
      <c r="G783" s="31"/>
    </row>
    <row r="784" spans="1:7" ht="12.75" customHeight="1">
      <c r="A784" s="165">
        <v>7</v>
      </c>
      <c r="B784" s="247" t="s">
        <v>163</v>
      </c>
      <c r="C784" s="139">
        <v>5160.361328499999</v>
      </c>
      <c r="D784" s="139">
        <v>4442.8299982413755</v>
      </c>
      <c r="E784" s="142">
        <f t="shared" si="63"/>
        <v>0.8609532773808314</v>
      </c>
      <c r="F784" s="137"/>
      <c r="G784" s="31"/>
    </row>
    <row r="785" spans="1:7" ht="12.75" customHeight="1">
      <c r="A785" s="165">
        <v>8</v>
      </c>
      <c r="B785" s="247" t="s">
        <v>164</v>
      </c>
      <c r="C785" s="139">
        <v>1282.9159175</v>
      </c>
      <c r="D785" s="139">
        <v>1018.7256632949379</v>
      </c>
      <c r="E785" s="142">
        <f t="shared" si="63"/>
        <v>0.794070483808568</v>
      </c>
      <c r="F785" s="137"/>
      <c r="G785" s="31"/>
    </row>
    <row r="786" spans="1:7" ht="12.75" customHeight="1">
      <c r="A786" s="165">
        <v>9</v>
      </c>
      <c r="B786" s="247" t="s">
        <v>165</v>
      </c>
      <c r="C786" s="139">
        <v>898.1774235</v>
      </c>
      <c r="D786" s="139">
        <v>791.4208433528265</v>
      </c>
      <c r="E786" s="142">
        <f t="shared" si="63"/>
        <v>0.8811408777887485</v>
      </c>
      <c r="F786" s="137"/>
      <c r="G786" s="31"/>
    </row>
    <row r="787" spans="1:7" ht="12.75" customHeight="1">
      <c r="A787" s="165">
        <v>10</v>
      </c>
      <c r="B787" s="247" t="s">
        <v>166</v>
      </c>
      <c r="C787" s="139">
        <v>2909.3868825</v>
      </c>
      <c r="D787" s="139">
        <v>2459.9006230378463</v>
      </c>
      <c r="E787" s="142">
        <f t="shared" si="63"/>
        <v>0.8455048167825945</v>
      </c>
      <c r="F787" s="137"/>
      <c r="G787" s="31"/>
    </row>
    <row r="788" spans="1:7" ht="12.75" customHeight="1">
      <c r="A788" s="165">
        <v>11</v>
      </c>
      <c r="B788" s="247" t="s">
        <v>152</v>
      </c>
      <c r="C788" s="139">
        <v>3853.582068</v>
      </c>
      <c r="D788" s="139">
        <v>3264.465373791242</v>
      </c>
      <c r="E788" s="142">
        <f t="shared" si="63"/>
        <v>0.8471249129217305</v>
      </c>
      <c r="F788" s="137"/>
      <c r="G788" s="31"/>
    </row>
    <row r="789" spans="1:7" ht="12.75" customHeight="1">
      <c r="A789" s="165">
        <v>12</v>
      </c>
      <c r="B789" s="247" t="s">
        <v>167</v>
      </c>
      <c r="C789" s="139">
        <v>6043.210474</v>
      </c>
      <c r="D789" s="139">
        <v>5178.71860851619</v>
      </c>
      <c r="E789" s="142">
        <f t="shared" si="63"/>
        <v>0.8569482447776466</v>
      </c>
      <c r="F789" s="137"/>
      <c r="G789" s="31"/>
    </row>
    <row r="790" spans="1:7" ht="12.75" customHeight="1">
      <c r="A790" s="165">
        <v>13</v>
      </c>
      <c r="B790" s="247" t="s">
        <v>168</v>
      </c>
      <c r="C790" s="139">
        <v>4006.7816215</v>
      </c>
      <c r="D790" s="139">
        <v>2783.1263352768196</v>
      </c>
      <c r="E790" s="142">
        <f t="shared" si="63"/>
        <v>0.6946039485513348</v>
      </c>
      <c r="F790" s="137"/>
      <c r="G790" s="31"/>
    </row>
    <row r="791" spans="1:7" ht="12.75" customHeight="1">
      <c r="A791" s="165">
        <v>14</v>
      </c>
      <c r="B791" s="247" t="s">
        <v>169</v>
      </c>
      <c r="C791" s="139">
        <v>3523.485238</v>
      </c>
      <c r="D791" s="139">
        <v>3075.4998627966716</v>
      </c>
      <c r="E791" s="142">
        <f t="shared" si="63"/>
        <v>0.8728573145782175</v>
      </c>
      <c r="F791" s="137"/>
      <c r="G791" s="31"/>
    </row>
    <row r="792" spans="1:7" ht="12.75" customHeight="1">
      <c r="A792" s="165">
        <v>15</v>
      </c>
      <c r="B792" s="247" t="s">
        <v>170</v>
      </c>
      <c r="C792" s="139">
        <v>6372.8604239999995</v>
      </c>
      <c r="D792" s="139">
        <v>5139.111153629059</v>
      </c>
      <c r="E792" s="142">
        <f t="shared" si="63"/>
        <v>0.8064057286231033</v>
      </c>
      <c r="F792" s="137"/>
      <c r="G792" s="31"/>
    </row>
    <row r="793" spans="1:7" ht="12.75" customHeight="1">
      <c r="A793" s="165">
        <v>16</v>
      </c>
      <c r="B793" s="247" t="s">
        <v>171</v>
      </c>
      <c r="C793" s="139">
        <v>5353.7859375</v>
      </c>
      <c r="D793" s="139">
        <v>4426.292567802356</v>
      </c>
      <c r="E793" s="142">
        <f t="shared" si="63"/>
        <v>0.8267593473991705</v>
      </c>
      <c r="F793" s="137"/>
      <c r="G793" s="31"/>
    </row>
    <row r="794" spans="1:7" ht="12.75" customHeight="1">
      <c r="A794" s="165">
        <v>17</v>
      </c>
      <c r="B794" s="247" t="s">
        <v>172</v>
      </c>
      <c r="C794" s="139">
        <v>1165.868074</v>
      </c>
      <c r="D794" s="139">
        <v>1074.3500361236736</v>
      </c>
      <c r="E794" s="142">
        <f t="shared" si="63"/>
        <v>0.9215022351865805</v>
      </c>
      <c r="F794" s="137"/>
      <c r="G794" s="31"/>
    </row>
    <row r="795" spans="1:7" ht="12.75" customHeight="1">
      <c r="A795" s="165">
        <v>18</v>
      </c>
      <c r="B795" s="247" t="s">
        <v>173</v>
      </c>
      <c r="C795" s="139">
        <v>3749.4365615</v>
      </c>
      <c r="D795" s="139">
        <v>3301.4761953350235</v>
      </c>
      <c r="E795" s="142">
        <f t="shared" si="63"/>
        <v>0.8805259513483366</v>
      </c>
      <c r="F795" s="137"/>
      <c r="G795" s="31"/>
    </row>
    <row r="796" spans="1:8" ht="12.75" customHeight="1">
      <c r="A796" s="165">
        <v>19</v>
      </c>
      <c r="B796" s="247" t="s">
        <v>174</v>
      </c>
      <c r="C796" s="146">
        <v>8068.569663</v>
      </c>
      <c r="D796" s="146">
        <v>7921.236485187235</v>
      </c>
      <c r="E796" s="142">
        <f t="shared" si="63"/>
        <v>0.9817398641932299</v>
      </c>
      <c r="F796" s="137"/>
      <c r="G796" s="31"/>
      <c r="H796" s="10" t="s">
        <v>12</v>
      </c>
    </row>
    <row r="797" spans="1:7" ht="12.75" customHeight="1">
      <c r="A797" s="165">
        <v>20</v>
      </c>
      <c r="B797" s="247" t="s">
        <v>175</v>
      </c>
      <c r="C797" s="146">
        <v>5838.031745</v>
      </c>
      <c r="D797" s="146">
        <v>5732.545994697397</v>
      </c>
      <c r="E797" s="142">
        <f t="shared" si="63"/>
        <v>0.9819312818240588</v>
      </c>
      <c r="F797" s="137"/>
      <c r="G797" s="31"/>
    </row>
    <row r="798" spans="1:8" ht="12.75" customHeight="1">
      <c r="A798" s="165">
        <v>21</v>
      </c>
      <c r="B798" s="247" t="s">
        <v>176</v>
      </c>
      <c r="C798" s="146">
        <v>5432.7938315</v>
      </c>
      <c r="D798" s="146">
        <v>4357.022204550854</v>
      </c>
      <c r="E798" s="142">
        <f t="shared" si="63"/>
        <v>0.8019855602265467</v>
      </c>
      <c r="F798" s="137"/>
      <c r="G798" s="31"/>
      <c r="H798" s="10" t="s">
        <v>12</v>
      </c>
    </row>
    <row r="799" spans="1:7" ht="12.75" customHeight="1">
      <c r="A799" s="165">
        <v>22</v>
      </c>
      <c r="B799" s="247" t="s">
        <v>177</v>
      </c>
      <c r="C799" s="146">
        <v>7053.810484</v>
      </c>
      <c r="D799" s="146">
        <v>5573.03607697299</v>
      </c>
      <c r="E799" s="142">
        <f t="shared" si="63"/>
        <v>0.790074540507458</v>
      </c>
      <c r="F799" s="137"/>
      <c r="G799" s="31"/>
    </row>
    <row r="800" spans="1:7" ht="12.75" customHeight="1">
      <c r="A800" s="165">
        <v>23</v>
      </c>
      <c r="B800" s="247" t="s">
        <v>178</v>
      </c>
      <c r="C800" s="146">
        <v>5499.595458</v>
      </c>
      <c r="D800" s="146">
        <v>4861.223722950254</v>
      </c>
      <c r="E800" s="142">
        <f t="shared" si="63"/>
        <v>0.8839238740512929</v>
      </c>
      <c r="F800" s="137"/>
      <c r="G800" s="31"/>
    </row>
    <row r="801" spans="1:7" ht="12.75" customHeight="1">
      <c r="A801" s="165">
        <v>24</v>
      </c>
      <c r="B801" s="247" t="s">
        <v>179</v>
      </c>
      <c r="C801" s="146">
        <v>4307.976046500001</v>
      </c>
      <c r="D801" s="146">
        <v>4364.6954310796355</v>
      </c>
      <c r="E801" s="142">
        <f t="shared" si="63"/>
        <v>1.0131661327656907</v>
      </c>
      <c r="F801" s="137"/>
      <c r="G801" s="31"/>
    </row>
    <row r="802" spans="1:7" ht="12.75" customHeight="1">
      <c r="A802" s="165">
        <v>25</v>
      </c>
      <c r="B802" s="247" t="s">
        <v>180</v>
      </c>
      <c r="C802" s="146">
        <v>2418.403281</v>
      </c>
      <c r="D802" s="146">
        <v>2574.8866230521903</v>
      </c>
      <c r="E802" s="142">
        <f t="shared" si="63"/>
        <v>1.0647052306294778</v>
      </c>
      <c r="F802" s="137"/>
      <c r="G802" s="31"/>
    </row>
    <row r="803" spans="1:7" ht="12.75" customHeight="1">
      <c r="A803" s="165">
        <v>26</v>
      </c>
      <c r="B803" s="247" t="s">
        <v>181</v>
      </c>
      <c r="C803" s="146">
        <v>3523.6566645000003</v>
      </c>
      <c r="D803" s="146">
        <v>3099.3962800178524</v>
      </c>
      <c r="E803" s="142">
        <f t="shared" si="63"/>
        <v>0.8795965598020744</v>
      </c>
      <c r="F803" s="137"/>
      <c r="G803" s="31"/>
    </row>
    <row r="804" spans="1:7" ht="12.75" customHeight="1">
      <c r="A804" s="165">
        <v>27</v>
      </c>
      <c r="B804" s="247" t="s">
        <v>182</v>
      </c>
      <c r="C804" s="146">
        <v>3992.0532505</v>
      </c>
      <c r="D804" s="146">
        <v>3974.706815511554</v>
      </c>
      <c r="E804" s="142">
        <f t="shared" si="63"/>
        <v>0.995654758616691</v>
      </c>
      <c r="F804" s="137"/>
      <c r="G804" s="31"/>
    </row>
    <row r="805" spans="1:7" ht="12.75" customHeight="1">
      <c r="A805" s="165">
        <v>28</v>
      </c>
      <c r="B805" s="247" t="s">
        <v>183</v>
      </c>
      <c r="C805" s="146">
        <v>4102.519830499999</v>
      </c>
      <c r="D805" s="146">
        <v>3196.43188999911</v>
      </c>
      <c r="E805" s="142">
        <f t="shared" si="63"/>
        <v>0.7791386811187068</v>
      </c>
      <c r="F805" s="137"/>
      <c r="G805" s="31"/>
    </row>
    <row r="806" spans="1:7" ht="12.75" customHeight="1">
      <c r="A806" s="165">
        <v>29</v>
      </c>
      <c r="B806" s="247" t="s">
        <v>184</v>
      </c>
      <c r="C806" s="146">
        <v>2679.9922065</v>
      </c>
      <c r="D806" s="146">
        <v>2453.030731057123</v>
      </c>
      <c r="E806" s="142">
        <f t="shared" si="63"/>
        <v>0.9153126360246835</v>
      </c>
      <c r="F806" s="137"/>
      <c r="G806" s="31"/>
    </row>
    <row r="807" spans="1:7" ht="12.75" customHeight="1">
      <c r="A807" s="165">
        <v>30</v>
      </c>
      <c r="B807" s="247" t="s">
        <v>185</v>
      </c>
      <c r="C807" s="146">
        <v>1779.8115650000002</v>
      </c>
      <c r="D807" s="146">
        <v>1546.0158365715954</v>
      </c>
      <c r="E807" s="142">
        <f t="shared" si="63"/>
        <v>0.8686401790919901</v>
      </c>
      <c r="F807" s="137"/>
      <c r="G807" s="31"/>
    </row>
    <row r="808" spans="1:7" ht="12.75" customHeight="1">
      <c r="A808" s="165">
        <v>31</v>
      </c>
      <c r="B808" s="247" t="s">
        <v>186</v>
      </c>
      <c r="C808" s="146">
        <v>863.5887400000001</v>
      </c>
      <c r="D808" s="146">
        <v>702.5713394667023</v>
      </c>
      <c r="E808" s="142">
        <f t="shared" si="63"/>
        <v>0.8135485178589779</v>
      </c>
      <c r="F808" s="137"/>
      <c r="G808" s="31"/>
    </row>
    <row r="809" spans="1:7" ht="12.75" customHeight="1">
      <c r="A809" s="165">
        <v>32</v>
      </c>
      <c r="B809" s="247" t="s">
        <v>187</v>
      </c>
      <c r="C809" s="146">
        <v>1412.0769285</v>
      </c>
      <c r="D809" s="146">
        <v>1219.9898895223362</v>
      </c>
      <c r="E809" s="142">
        <f t="shared" si="63"/>
        <v>0.8639684318178676</v>
      </c>
      <c r="F809" s="137"/>
      <c r="G809" s="31" t="s">
        <v>12</v>
      </c>
    </row>
    <row r="810" spans="1:7" ht="12.75" customHeight="1">
      <c r="A810" s="165">
        <v>33</v>
      </c>
      <c r="B810" s="247" t="s">
        <v>188</v>
      </c>
      <c r="C810" s="146">
        <v>2884.5660420000004</v>
      </c>
      <c r="D810" s="146">
        <v>2458.3826613994033</v>
      </c>
      <c r="E810" s="142">
        <f t="shared" si="63"/>
        <v>0.8522539007964246</v>
      </c>
      <c r="F810" s="137"/>
      <c r="G810" s="31"/>
    </row>
    <row r="811" spans="1:7" ht="12.75" customHeight="1">
      <c r="A811" s="165">
        <v>34</v>
      </c>
      <c r="B811" s="247" t="s">
        <v>189</v>
      </c>
      <c r="C811" s="146">
        <v>2475.0516665000005</v>
      </c>
      <c r="D811" s="146">
        <v>2216.092132220777</v>
      </c>
      <c r="E811" s="142">
        <f t="shared" si="63"/>
        <v>0.895372069284751</v>
      </c>
      <c r="F811" s="137"/>
      <c r="G811" s="31"/>
    </row>
    <row r="812" spans="1:7" ht="12.75" customHeight="1">
      <c r="A812" s="165">
        <v>35</v>
      </c>
      <c r="B812" s="247" t="s">
        <v>190</v>
      </c>
      <c r="C812" s="146">
        <v>4173.253021</v>
      </c>
      <c r="D812" s="146">
        <v>4219.8866141495455</v>
      </c>
      <c r="E812" s="142">
        <f t="shared" si="63"/>
        <v>1.0111743987040525</v>
      </c>
      <c r="F812" s="137"/>
      <c r="G812" s="31"/>
    </row>
    <row r="813" spans="1:7" ht="12.75" customHeight="1">
      <c r="A813" s="165">
        <v>36</v>
      </c>
      <c r="B813" s="247" t="s">
        <v>191</v>
      </c>
      <c r="C813" s="146">
        <v>2603.6687039999997</v>
      </c>
      <c r="D813" s="146">
        <v>2501.6830909567857</v>
      </c>
      <c r="E813" s="142">
        <f t="shared" si="63"/>
        <v>0.9608300346021235</v>
      </c>
      <c r="F813" s="137"/>
      <c r="G813" s="31"/>
    </row>
    <row r="814" spans="1:7" ht="12.75" customHeight="1">
      <c r="A814" s="165">
        <v>37</v>
      </c>
      <c r="B814" s="247" t="s">
        <v>192</v>
      </c>
      <c r="C814" s="146">
        <v>2889.458313</v>
      </c>
      <c r="D814" s="146">
        <v>2714.014582047953</v>
      </c>
      <c r="E814" s="142">
        <f t="shared" si="63"/>
        <v>0.9392814458811515</v>
      </c>
      <c r="F814" s="137"/>
      <c r="G814" s="31" t="s">
        <v>12</v>
      </c>
    </row>
    <row r="815" spans="1:7" ht="12.75" customHeight="1">
      <c r="A815" s="165">
        <v>38</v>
      </c>
      <c r="B815" s="247" t="s">
        <v>193</v>
      </c>
      <c r="C815" s="146">
        <v>2927.2896205</v>
      </c>
      <c r="D815" s="146">
        <v>2824.7271413677245</v>
      </c>
      <c r="E815" s="142">
        <f t="shared" si="63"/>
        <v>0.9649633304425964</v>
      </c>
      <c r="F815" s="137"/>
      <c r="G815" s="31"/>
    </row>
    <row r="816" spans="1:7" ht="12.75" customHeight="1">
      <c r="A816" s="34"/>
      <c r="B816" s="1" t="s">
        <v>27</v>
      </c>
      <c r="C816" s="147">
        <v>139831.742065</v>
      </c>
      <c r="D816" s="147">
        <v>122268.15235463297</v>
      </c>
      <c r="E816" s="141">
        <f t="shared" si="63"/>
        <v>0.8743948301652232</v>
      </c>
      <c r="F816" s="42"/>
      <c r="G816" s="31"/>
    </row>
    <row r="817" spans="1:8" ht="23.25" customHeight="1">
      <c r="A817" s="46" t="s">
        <v>213</v>
      </c>
      <c r="B817" s="47"/>
      <c r="C817" s="47"/>
      <c r="D817" s="47"/>
      <c r="E817" s="47"/>
      <c r="F817" s="47"/>
      <c r="G817" s="47"/>
      <c r="H817" s="47"/>
    </row>
    <row r="818" spans="1:8" ht="14.25">
      <c r="A818" s="46"/>
      <c r="B818" s="47"/>
      <c r="C818" s="47"/>
      <c r="D818" s="47"/>
      <c r="E818" s="47"/>
      <c r="F818" s="47"/>
      <c r="G818" s="47"/>
      <c r="H818" s="47"/>
    </row>
    <row r="819" spans="1:8" ht="14.25">
      <c r="A819" s="46" t="s">
        <v>117</v>
      </c>
      <c r="B819" s="47"/>
      <c r="C819" s="47"/>
      <c r="D819" s="47"/>
      <c r="E819" s="47"/>
      <c r="F819" s="47"/>
      <c r="G819" s="47"/>
      <c r="H819" s="47"/>
    </row>
    <row r="820" spans="2:8" ht="12" customHeight="1">
      <c r="B820" s="47"/>
      <c r="C820" s="47"/>
      <c r="D820" s="47"/>
      <c r="E820" s="47"/>
      <c r="F820" s="47"/>
      <c r="G820" s="47"/>
      <c r="H820" s="47"/>
    </row>
    <row r="821" spans="1:6" ht="42" customHeight="1">
      <c r="A821" s="86" t="s">
        <v>30</v>
      </c>
      <c r="B821" s="86" t="s">
        <v>31</v>
      </c>
      <c r="C821" s="86" t="s">
        <v>60</v>
      </c>
      <c r="D821" s="86" t="s">
        <v>61</v>
      </c>
      <c r="E821" s="86" t="s">
        <v>62</v>
      </c>
      <c r="F821" s="50"/>
    </row>
    <row r="822" spans="1:6" s="54" customFormat="1" ht="16.5" customHeight="1">
      <c r="A822" s="87">
        <v>1</v>
      </c>
      <c r="B822" s="87">
        <v>2</v>
      </c>
      <c r="C822" s="87">
        <v>3</v>
      </c>
      <c r="D822" s="87">
        <v>4</v>
      </c>
      <c r="E822" s="87">
        <v>5</v>
      </c>
      <c r="F822" s="97"/>
    </row>
    <row r="823" spans="1:7" ht="12.75" customHeight="1">
      <c r="A823" s="165">
        <v>1</v>
      </c>
      <c r="B823" s="247" t="s">
        <v>157</v>
      </c>
      <c r="C823" s="142">
        <v>0.7741505960577424</v>
      </c>
      <c r="D823" s="142">
        <v>0.7538685901326566</v>
      </c>
      <c r="E823" s="150">
        <f aca="true" t="shared" si="64" ref="E823:E861">D823-C823</f>
        <v>-0.020282005925085778</v>
      </c>
      <c r="F823" s="137"/>
      <c r="G823" s="31"/>
    </row>
    <row r="824" spans="1:7" s="167" customFormat="1" ht="12.75" customHeight="1">
      <c r="A824" s="165">
        <v>2</v>
      </c>
      <c r="B824" s="247" t="s">
        <v>158</v>
      </c>
      <c r="C824" s="250">
        <v>0.7737404231513327</v>
      </c>
      <c r="D824" s="250">
        <v>0.9031370665722125</v>
      </c>
      <c r="E824" s="256">
        <f t="shared" si="64"/>
        <v>0.12939664342087975</v>
      </c>
      <c r="F824" s="257"/>
      <c r="G824" s="219"/>
    </row>
    <row r="825" spans="1:7" s="167" customFormat="1" ht="12.75" customHeight="1">
      <c r="A825" s="165">
        <v>3</v>
      </c>
      <c r="B825" s="247" t="s">
        <v>159</v>
      </c>
      <c r="C825" s="250">
        <v>0.7765546138018188</v>
      </c>
      <c r="D825" s="250">
        <v>0.7939881413102924</v>
      </c>
      <c r="E825" s="256">
        <f t="shared" si="64"/>
        <v>0.0174335275084736</v>
      </c>
      <c r="F825" s="257"/>
      <c r="G825" s="219"/>
    </row>
    <row r="826" spans="1:7" s="167" customFormat="1" ht="12.75" customHeight="1">
      <c r="A826" s="165">
        <v>4</v>
      </c>
      <c r="B826" s="247" t="s">
        <v>160</v>
      </c>
      <c r="C826" s="250">
        <v>0.7786375693503866</v>
      </c>
      <c r="D826" s="250">
        <v>0.783485000338349</v>
      </c>
      <c r="E826" s="256">
        <f t="shared" si="64"/>
        <v>0.0048474309879623645</v>
      </c>
      <c r="F826" s="257"/>
      <c r="G826" s="219"/>
    </row>
    <row r="827" spans="1:7" s="167" customFormat="1" ht="12.75" customHeight="1">
      <c r="A827" s="165">
        <v>5</v>
      </c>
      <c r="B827" s="247" t="s">
        <v>161</v>
      </c>
      <c r="C827" s="250">
        <v>0.7722584478723278</v>
      </c>
      <c r="D827" s="250">
        <v>0.8481495622348226</v>
      </c>
      <c r="E827" s="256">
        <f t="shared" si="64"/>
        <v>0.07589111436249485</v>
      </c>
      <c r="F827" s="257"/>
      <c r="G827" s="219"/>
    </row>
    <row r="828" spans="1:7" s="167" customFormat="1" ht="12.75" customHeight="1">
      <c r="A828" s="165">
        <v>6</v>
      </c>
      <c r="B828" s="247" t="s">
        <v>162</v>
      </c>
      <c r="C828" s="250">
        <v>0.7763683093745484</v>
      </c>
      <c r="D828" s="250">
        <v>0.841358725882431</v>
      </c>
      <c r="E828" s="256">
        <f t="shared" si="64"/>
        <v>0.06499041650788262</v>
      </c>
      <c r="F828" s="257"/>
      <c r="G828" s="219"/>
    </row>
    <row r="829" spans="1:7" s="167" customFormat="1" ht="12.75" customHeight="1">
      <c r="A829" s="165">
        <v>7</v>
      </c>
      <c r="B829" s="247" t="s">
        <v>163</v>
      </c>
      <c r="C829" s="250">
        <v>0.7703425002859319</v>
      </c>
      <c r="D829" s="250">
        <v>0.8609532773808314</v>
      </c>
      <c r="E829" s="256">
        <f t="shared" si="64"/>
        <v>0.09061077709489951</v>
      </c>
      <c r="F829" s="257"/>
      <c r="G829" s="219"/>
    </row>
    <row r="830" spans="1:7" s="167" customFormat="1" ht="12.75" customHeight="1">
      <c r="A830" s="165">
        <v>8</v>
      </c>
      <c r="B830" s="247" t="s">
        <v>164</v>
      </c>
      <c r="C830" s="250">
        <v>0.7752195532878202</v>
      </c>
      <c r="D830" s="250">
        <v>0.794070483808568</v>
      </c>
      <c r="E830" s="256">
        <f t="shared" si="64"/>
        <v>0.01885093052074782</v>
      </c>
      <c r="F830" s="257"/>
      <c r="G830" s="219"/>
    </row>
    <row r="831" spans="1:7" s="167" customFormat="1" ht="12.75" customHeight="1">
      <c r="A831" s="165">
        <v>9</v>
      </c>
      <c r="B831" s="247" t="s">
        <v>165</v>
      </c>
      <c r="C831" s="250">
        <v>0.7743440214447485</v>
      </c>
      <c r="D831" s="250">
        <v>0.8811408777887485</v>
      </c>
      <c r="E831" s="256">
        <f t="shared" si="64"/>
        <v>0.10679685634400005</v>
      </c>
      <c r="F831" s="257"/>
      <c r="G831" s="219"/>
    </row>
    <row r="832" spans="1:7" s="167" customFormat="1" ht="12.75" customHeight="1">
      <c r="A832" s="165">
        <v>10</v>
      </c>
      <c r="B832" s="247" t="s">
        <v>166</v>
      </c>
      <c r="C832" s="250">
        <v>0.7715557100831993</v>
      </c>
      <c r="D832" s="250">
        <v>0.8455048167825945</v>
      </c>
      <c r="E832" s="256">
        <f t="shared" si="64"/>
        <v>0.07394910669939514</v>
      </c>
      <c r="F832" s="257"/>
      <c r="G832" s="219"/>
    </row>
    <row r="833" spans="1:7" s="167" customFormat="1" ht="12.75" customHeight="1">
      <c r="A833" s="165">
        <v>11</v>
      </c>
      <c r="B833" s="247" t="s">
        <v>152</v>
      </c>
      <c r="C833" s="250">
        <v>0.7774727386720475</v>
      </c>
      <c r="D833" s="250">
        <v>0.8471249129217305</v>
      </c>
      <c r="E833" s="256">
        <f t="shared" si="64"/>
        <v>0.06965217424968306</v>
      </c>
      <c r="F833" s="257"/>
      <c r="G833" s="219"/>
    </row>
    <row r="834" spans="1:7" s="167" customFormat="1" ht="12.75" customHeight="1">
      <c r="A834" s="165">
        <v>12</v>
      </c>
      <c r="B834" s="247" t="s">
        <v>167</v>
      </c>
      <c r="C834" s="250">
        <v>0.7724767090718925</v>
      </c>
      <c r="D834" s="250">
        <v>0.8569482447776466</v>
      </c>
      <c r="E834" s="256">
        <f t="shared" si="64"/>
        <v>0.08447153570575416</v>
      </c>
      <c r="F834" s="257"/>
      <c r="G834" s="219"/>
    </row>
    <row r="835" spans="1:7" s="167" customFormat="1" ht="12.75" customHeight="1">
      <c r="A835" s="165">
        <v>13</v>
      </c>
      <c r="B835" s="247" t="s">
        <v>168</v>
      </c>
      <c r="C835" s="250">
        <v>0.7790502598492342</v>
      </c>
      <c r="D835" s="250">
        <v>0.6946039485513348</v>
      </c>
      <c r="E835" s="256">
        <f t="shared" si="64"/>
        <v>-0.08444631129789937</v>
      </c>
      <c r="F835" s="257"/>
      <c r="G835" s="219"/>
    </row>
    <row r="836" spans="1:7" s="167" customFormat="1" ht="12.75" customHeight="1">
      <c r="A836" s="165">
        <v>14</v>
      </c>
      <c r="B836" s="247" t="s">
        <v>169</v>
      </c>
      <c r="C836" s="250">
        <v>0.7736062835180753</v>
      </c>
      <c r="D836" s="250">
        <v>0.8728573145782175</v>
      </c>
      <c r="E836" s="256">
        <f t="shared" si="64"/>
        <v>0.09925103106014221</v>
      </c>
      <c r="F836" s="257"/>
      <c r="G836" s="219"/>
    </row>
    <row r="837" spans="1:7" s="167" customFormat="1" ht="12.75" customHeight="1">
      <c r="A837" s="165">
        <v>15</v>
      </c>
      <c r="B837" s="247" t="s">
        <v>170</v>
      </c>
      <c r="C837" s="250">
        <v>0.7752264366107227</v>
      </c>
      <c r="D837" s="250">
        <v>0.8064057286231033</v>
      </c>
      <c r="E837" s="256">
        <f t="shared" si="64"/>
        <v>0.031179292012380677</v>
      </c>
      <c r="F837" s="257"/>
      <c r="G837" s="219"/>
    </row>
    <row r="838" spans="1:7" s="167" customFormat="1" ht="12.75" customHeight="1">
      <c r="A838" s="165">
        <v>16</v>
      </c>
      <c r="B838" s="247" t="s">
        <v>171</v>
      </c>
      <c r="C838" s="250">
        <v>0.774082333274531</v>
      </c>
      <c r="D838" s="250">
        <v>0.8267593473991705</v>
      </c>
      <c r="E838" s="256">
        <f t="shared" si="64"/>
        <v>0.05267701412463943</v>
      </c>
      <c r="F838" s="257"/>
      <c r="G838" s="219"/>
    </row>
    <row r="839" spans="1:7" s="167" customFormat="1" ht="12.75" customHeight="1">
      <c r="A839" s="165">
        <v>17</v>
      </c>
      <c r="B839" s="247" t="s">
        <v>172</v>
      </c>
      <c r="C839" s="250">
        <v>0.7742045883230244</v>
      </c>
      <c r="D839" s="250">
        <v>0.9215022351865805</v>
      </c>
      <c r="E839" s="256">
        <f t="shared" si="64"/>
        <v>0.14729764686355606</v>
      </c>
      <c r="F839" s="257"/>
      <c r="G839" s="219"/>
    </row>
    <row r="840" spans="1:7" s="167" customFormat="1" ht="12.75" customHeight="1">
      <c r="A840" s="165">
        <v>18</v>
      </c>
      <c r="B840" s="247" t="s">
        <v>173</v>
      </c>
      <c r="C840" s="250">
        <v>0.7768417110772349</v>
      </c>
      <c r="D840" s="250">
        <v>0.8805259513483366</v>
      </c>
      <c r="E840" s="256">
        <f t="shared" si="64"/>
        <v>0.10368424027110168</v>
      </c>
      <c r="F840" s="257"/>
      <c r="G840" s="219"/>
    </row>
    <row r="841" spans="1:7" s="167" customFormat="1" ht="12.75" customHeight="1">
      <c r="A841" s="165">
        <v>19</v>
      </c>
      <c r="B841" s="247" t="s">
        <v>174</v>
      </c>
      <c r="C841" s="250">
        <v>1.2770484782305116</v>
      </c>
      <c r="D841" s="250">
        <v>0.9817398641932299</v>
      </c>
      <c r="E841" s="256">
        <f t="shared" si="64"/>
        <v>-0.2953086140372817</v>
      </c>
      <c r="F841" s="257"/>
      <c r="G841" s="219"/>
    </row>
    <row r="842" spans="1:7" s="167" customFormat="1" ht="12.75" customHeight="1">
      <c r="A842" s="165">
        <v>20</v>
      </c>
      <c r="B842" s="247" t="s">
        <v>175</v>
      </c>
      <c r="C842" s="250">
        <v>0.7640678390189375</v>
      </c>
      <c r="D842" s="250">
        <v>0.9819312818240588</v>
      </c>
      <c r="E842" s="256">
        <f t="shared" si="64"/>
        <v>0.21786344280512127</v>
      </c>
      <c r="F842" s="257"/>
      <c r="G842" s="219"/>
    </row>
    <row r="843" spans="1:7" s="167" customFormat="1" ht="12.75" customHeight="1">
      <c r="A843" s="165">
        <v>21</v>
      </c>
      <c r="B843" s="247" t="s">
        <v>176</v>
      </c>
      <c r="C843" s="250">
        <v>0.7739441938737772</v>
      </c>
      <c r="D843" s="250">
        <v>0.8019855602265467</v>
      </c>
      <c r="E843" s="256">
        <f t="shared" si="64"/>
        <v>0.028041366352769437</v>
      </c>
      <c r="F843" s="257"/>
      <c r="G843" s="219"/>
    </row>
    <row r="844" spans="1:7" s="167" customFormat="1" ht="12.75" customHeight="1">
      <c r="A844" s="165">
        <v>22</v>
      </c>
      <c r="B844" s="247" t="s">
        <v>177</v>
      </c>
      <c r="C844" s="250">
        <v>1.0697488598169251</v>
      </c>
      <c r="D844" s="250">
        <v>0.790074540507458</v>
      </c>
      <c r="E844" s="256">
        <f t="shared" si="64"/>
        <v>-0.2796743193094672</v>
      </c>
      <c r="F844" s="257"/>
      <c r="G844" s="219"/>
    </row>
    <row r="845" spans="1:7" s="167" customFormat="1" ht="12.75" customHeight="1">
      <c r="A845" s="165">
        <v>23</v>
      </c>
      <c r="B845" s="247" t="s">
        <v>178</v>
      </c>
      <c r="C845" s="250">
        <v>0.8874415695778206</v>
      </c>
      <c r="D845" s="250">
        <v>0.8839238740512929</v>
      </c>
      <c r="E845" s="256">
        <f t="shared" si="64"/>
        <v>-0.0035176955265276977</v>
      </c>
      <c r="F845" s="257"/>
      <c r="G845" s="219"/>
    </row>
    <row r="846" spans="1:7" s="167" customFormat="1" ht="12.75" customHeight="1">
      <c r="A846" s="165">
        <v>24</v>
      </c>
      <c r="B846" s="247" t="s">
        <v>179</v>
      </c>
      <c r="C846" s="250">
        <v>0.7936687329378419</v>
      </c>
      <c r="D846" s="250">
        <v>1.0131661327656907</v>
      </c>
      <c r="E846" s="256">
        <f t="shared" si="64"/>
        <v>0.21949739982784877</v>
      </c>
      <c r="F846" s="257"/>
      <c r="G846" s="219"/>
    </row>
    <row r="847" spans="1:7" s="167" customFormat="1" ht="12.75" customHeight="1">
      <c r="A847" s="165">
        <v>25</v>
      </c>
      <c r="B847" s="247" t="s">
        <v>180</v>
      </c>
      <c r="C847" s="280">
        <v>0.7694061240392717</v>
      </c>
      <c r="D847" s="280">
        <v>1.0647052306294778</v>
      </c>
      <c r="E847" s="256">
        <f t="shared" si="64"/>
        <v>0.2952991065902061</v>
      </c>
      <c r="F847" s="257"/>
      <c r="G847" s="219"/>
    </row>
    <row r="848" spans="1:7" s="167" customFormat="1" ht="12.75" customHeight="1">
      <c r="A848" s="165">
        <v>26</v>
      </c>
      <c r="B848" s="247" t="s">
        <v>181</v>
      </c>
      <c r="C848" s="280">
        <v>0.8006597506780229</v>
      </c>
      <c r="D848" s="280">
        <v>0.8795965598020744</v>
      </c>
      <c r="E848" s="256">
        <f t="shared" si="64"/>
        <v>0.07893680912405154</v>
      </c>
      <c r="F848" s="257"/>
      <c r="G848" s="219"/>
    </row>
    <row r="849" spans="1:7" s="167" customFormat="1" ht="12.75" customHeight="1">
      <c r="A849" s="165">
        <v>27</v>
      </c>
      <c r="B849" s="247" t="s">
        <v>182</v>
      </c>
      <c r="C849" s="280">
        <v>0.7676088852507462</v>
      </c>
      <c r="D849" s="280">
        <v>0.995654758616691</v>
      </c>
      <c r="E849" s="256">
        <f t="shared" si="64"/>
        <v>0.22804587336594473</v>
      </c>
      <c r="F849" s="257"/>
      <c r="G849" s="219"/>
    </row>
    <row r="850" spans="1:7" s="167" customFormat="1" ht="12.75" customHeight="1">
      <c r="A850" s="165">
        <v>28</v>
      </c>
      <c r="B850" s="247" t="s">
        <v>183</v>
      </c>
      <c r="C850" s="250">
        <v>0.7697306584702761</v>
      </c>
      <c r="D850" s="250">
        <v>0.7791386811187068</v>
      </c>
      <c r="E850" s="256">
        <f t="shared" si="64"/>
        <v>0.009408022648430658</v>
      </c>
      <c r="F850" s="257"/>
      <c r="G850" s="219"/>
    </row>
    <row r="851" spans="1:7" s="167" customFormat="1" ht="12.75" customHeight="1">
      <c r="A851" s="165">
        <v>29</v>
      </c>
      <c r="B851" s="247" t="s">
        <v>184</v>
      </c>
      <c r="C851" s="250">
        <v>0.7718041838859908</v>
      </c>
      <c r="D851" s="250">
        <v>0.9153126360246835</v>
      </c>
      <c r="E851" s="256">
        <f t="shared" si="64"/>
        <v>0.14350845213869268</v>
      </c>
      <c r="F851" s="257"/>
      <c r="G851" s="219"/>
    </row>
    <row r="852" spans="1:7" s="167" customFormat="1" ht="12.75" customHeight="1">
      <c r="A852" s="165">
        <v>30</v>
      </c>
      <c r="B852" s="247" t="s">
        <v>185</v>
      </c>
      <c r="C852" s="250">
        <v>0.7764084140688311</v>
      </c>
      <c r="D852" s="250">
        <v>0.8686401790919901</v>
      </c>
      <c r="E852" s="256">
        <f t="shared" si="64"/>
        <v>0.092231765023159</v>
      </c>
      <c r="F852" s="257"/>
      <c r="G852" s="219"/>
    </row>
    <row r="853" spans="1:7" s="167" customFormat="1" ht="12.75" customHeight="1">
      <c r="A853" s="165">
        <v>31</v>
      </c>
      <c r="B853" s="247" t="s">
        <v>186</v>
      </c>
      <c r="C853" s="250">
        <v>0.7724347965123061</v>
      </c>
      <c r="D853" s="250">
        <v>0.8135485178589779</v>
      </c>
      <c r="E853" s="256">
        <f t="shared" si="64"/>
        <v>0.041113721346671794</v>
      </c>
      <c r="F853" s="257"/>
      <c r="G853" s="219"/>
    </row>
    <row r="854" spans="1:7" s="167" customFormat="1" ht="12.75" customHeight="1">
      <c r="A854" s="165">
        <v>32</v>
      </c>
      <c r="B854" s="247" t="s">
        <v>187</v>
      </c>
      <c r="C854" s="250">
        <v>0.773800849545856</v>
      </c>
      <c r="D854" s="250">
        <v>0.8639684318178676</v>
      </c>
      <c r="E854" s="256">
        <f t="shared" si="64"/>
        <v>0.0901675822720116</v>
      </c>
      <c r="F854" s="257"/>
      <c r="G854" s="219"/>
    </row>
    <row r="855" spans="1:7" s="167" customFormat="1" ht="12.75" customHeight="1">
      <c r="A855" s="165">
        <v>33</v>
      </c>
      <c r="B855" s="247" t="s">
        <v>188</v>
      </c>
      <c r="C855" s="250">
        <v>0.7614362814075123</v>
      </c>
      <c r="D855" s="250">
        <v>0.8522539007964246</v>
      </c>
      <c r="E855" s="256">
        <f t="shared" si="64"/>
        <v>0.09081761938891231</v>
      </c>
      <c r="F855" s="257"/>
      <c r="G855" s="219"/>
    </row>
    <row r="856" spans="1:7" s="167" customFormat="1" ht="12.75" customHeight="1">
      <c r="A856" s="165">
        <v>34</v>
      </c>
      <c r="B856" s="247" t="s">
        <v>189</v>
      </c>
      <c r="C856" s="250">
        <v>0.770872152452655</v>
      </c>
      <c r="D856" s="250">
        <v>0.895372069284751</v>
      </c>
      <c r="E856" s="256">
        <f t="shared" si="64"/>
        <v>0.12449991683209605</v>
      </c>
      <c r="F856" s="257"/>
      <c r="G856" s="219"/>
    </row>
    <row r="857" spans="1:7" s="167" customFormat="1" ht="12.75" customHeight="1">
      <c r="A857" s="165">
        <v>35</v>
      </c>
      <c r="B857" s="247" t="s">
        <v>190</v>
      </c>
      <c r="C857" s="250">
        <v>0.7674052261410073</v>
      </c>
      <c r="D857" s="250">
        <v>1.0111743987040525</v>
      </c>
      <c r="E857" s="256">
        <f t="shared" si="64"/>
        <v>0.2437691725630452</v>
      </c>
      <c r="F857" s="257"/>
      <c r="G857" s="219"/>
    </row>
    <row r="858" spans="1:7" s="167" customFormat="1" ht="12.75" customHeight="1">
      <c r="A858" s="165">
        <v>36</v>
      </c>
      <c r="B858" s="247" t="s">
        <v>191</v>
      </c>
      <c r="C858" s="250">
        <v>0.76529680013364</v>
      </c>
      <c r="D858" s="250">
        <v>0.9608300346021235</v>
      </c>
      <c r="E858" s="256">
        <f t="shared" si="64"/>
        <v>0.19553323446848347</v>
      </c>
      <c r="F858" s="257"/>
      <c r="G858" s="219"/>
    </row>
    <row r="859" spans="1:7" s="167" customFormat="1" ht="12.75" customHeight="1">
      <c r="A859" s="165">
        <v>37</v>
      </c>
      <c r="B859" s="247" t="s">
        <v>192</v>
      </c>
      <c r="C859" s="250">
        <v>0.7665857535025145</v>
      </c>
      <c r="D859" s="250">
        <v>0.9392814458811515</v>
      </c>
      <c r="E859" s="256">
        <f t="shared" si="64"/>
        <v>0.17269569237863702</v>
      </c>
      <c r="F859" s="257"/>
      <c r="G859" s="219"/>
    </row>
    <row r="860" spans="1:7" s="167" customFormat="1" ht="12.75" customHeight="1">
      <c r="A860" s="165">
        <v>38</v>
      </c>
      <c r="B860" s="247" t="s">
        <v>193</v>
      </c>
      <c r="C860" s="250">
        <v>0.7683619926620743</v>
      </c>
      <c r="D860" s="250">
        <v>0.9649633304425964</v>
      </c>
      <c r="E860" s="256">
        <f t="shared" si="64"/>
        <v>0.19660133778052213</v>
      </c>
      <c r="F860" s="257"/>
      <c r="G860" s="219"/>
    </row>
    <row r="861" spans="1:7" s="167" customFormat="1" ht="12.75" customHeight="1">
      <c r="A861" s="217"/>
      <c r="B861" s="218" t="s">
        <v>27</v>
      </c>
      <c r="C861" s="228">
        <v>0.8088886652486709</v>
      </c>
      <c r="D861" s="228">
        <v>0.8743948301652232</v>
      </c>
      <c r="E861" s="268">
        <f t="shared" si="64"/>
        <v>0.06550616491655237</v>
      </c>
      <c r="F861" s="269"/>
      <c r="G861" s="219"/>
    </row>
    <row r="862" spans="1:7" s="167" customFormat="1" ht="14.25" customHeight="1">
      <c r="A862" s="270"/>
      <c r="B862" s="271"/>
      <c r="C862" s="272"/>
      <c r="D862" s="272"/>
      <c r="E862" s="273"/>
      <c r="F862" s="274"/>
      <c r="G862" s="275" t="s">
        <v>12</v>
      </c>
    </row>
    <row r="863" s="167" customFormat="1" ht="14.25">
      <c r="A863" s="179" t="s">
        <v>214</v>
      </c>
    </row>
    <row r="864" s="167" customFormat="1" ht="11.25" customHeight="1"/>
    <row r="865" s="167" customFormat="1" ht="14.25" customHeight="1">
      <c r="F865" s="181" t="s">
        <v>63</v>
      </c>
    </row>
    <row r="866" spans="1:6" s="167" customFormat="1" ht="59.25" customHeight="1">
      <c r="A866" s="183" t="s">
        <v>30</v>
      </c>
      <c r="B866" s="183" t="s">
        <v>31</v>
      </c>
      <c r="C866" s="276" t="s">
        <v>215</v>
      </c>
      <c r="D866" s="276" t="s">
        <v>64</v>
      </c>
      <c r="E866" s="276" t="s">
        <v>65</v>
      </c>
      <c r="F866" s="183" t="s">
        <v>66</v>
      </c>
    </row>
    <row r="867" spans="1:6" s="167" customFormat="1" ht="15" customHeight="1">
      <c r="A867" s="240">
        <v>1</v>
      </c>
      <c r="B867" s="240">
        <v>2</v>
      </c>
      <c r="C867" s="277">
        <v>3</v>
      </c>
      <c r="D867" s="277">
        <v>4</v>
      </c>
      <c r="E867" s="277">
        <v>5</v>
      </c>
      <c r="F867" s="240">
        <v>6</v>
      </c>
    </row>
    <row r="868" spans="1:7" s="167" customFormat="1" ht="12.75" customHeight="1">
      <c r="A868" s="165">
        <v>1</v>
      </c>
      <c r="B868" s="247" t="s">
        <v>157</v>
      </c>
      <c r="C868" s="188">
        <v>73868880.5662</v>
      </c>
      <c r="D868" s="278">
        <v>8709.95255662</v>
      </c>
      <c r="E868" s="139">
        <v>8751.493794218197</v>
      </c>
      <c r="F868" s="250">
        <f aca="true" t="shared" si="65" ref="F868:F906">E868/D868</f>
        <v>1.0047693988374968</v>
      </c>
      <c r="G868" s="219"/>
    </row>
    <row r="869" spans="1:7" s="167" customFormat="1" ht="12.75" customHeight="1">
      <c r="A869" s="165">
        <v>2</v>
      </c>
      <c r="B869" s="247" t="s">
        <v>158</v>
      </c>
      <c r="C869" s="188">
        <v>55950122.519999996</v>
      </c>
      <c r="D869" s="278">
        <v>6579.8416019999995</v>
      </c>
      <c r="E869" s="139">
        <v>6729.336521210615</v>
      </c>
      <c r="F869" s="250">
        <f t="shared" si="65"/>
        <v>1.0227201395190386</v>
      </c>
      <c r="G869" s="219"/>
    </row>
    <row r="870" spans="1:7" s="167" customFormat="1" ht="12.75" customHeight="1">
      <c r="A870" s="165">
        <v>3</v>
      </c>
      <c r="B870" s="247" t="s">
        <v>159</v>
      </c>
      <c r="C870" s="188">
        <v>43710424.5613</v>
      </c>
      <c r="D870" s="278">
        <v>5184.87620613</v>
      </c>
      <c r="E870" s="139">
        <v>5340.109816092553</v>
      </c>
      <c r="F870" s="250">
        <f t="shared" si="65"/>
        <v>1.029939694563782</v>
      </c>
      <c r="G870" s="219"/>
    </row>
    <row r="871" spans="1:7" s="167" customFormat="1" ht="12.75" customHeight="1">
      <c r="A871" s="165">
        <v>4</v>
      </c>
      <c r="B871" s="247" t="s">
        <v>160</v>
      </c>
      <c r="C871" s="188">
        <v>31380468.389399998</v>
      </c>
      <c r="D871" s="278">
        <v>3750.05963894</v>
      </c>
      <c r="E871" s="139">
        <v>3808.3708563225955</v>
      </c>
      <c r="F871" s="250">
        <f t="shared" si="65"/>
        <v>1.01554941067526</v>
      </c>
      <c r="G871" s="219"/>
    </row>
    <row r="872" spans="1:7" s="167" customFormat="1" ht="12.75" customHeight="1">
      <c r="A872" s="165">
        <v>5</v>
      </c>
      <c r="B872" s="247" t="s">
        <v>161</v>
      </c>
      <c r="C872" s="188">
        <v>59281196.8162</v>
      </c>
      <c r="D872" s="278">
        <v>7026.24578162</v>
      </c>
      <c r="E872" s="139">
        <v>6318.89663353262</v>
      </c>
      <c r="F872" s="250">
        <f t="shared" si="65"/>
        <v>0.8993275825992681</v>
      </c>
      <c r="G872" s="219"/>
    </row>
    <row r="873" spans="1:7" s="167" customFormat="1" ht="12.75" customHeight="1">
      <c r="A873" s="165">
        <v>6</v>
      </c>
      <c r="B873" s="247" t="s">
        <v>162</v>
      </c>
      <c r="C873" s="188">
        <v>36258056.3991</v>
      </c>
      <c r="D873" s="278">
        <v>4291.69863991</v>
      </c>
      <c r="E873" s="139">
        <v>4164.261046773921</v>
      </c>
      <c r="F873" s="250">
        <f t="shared" si="65"/>
        <v>0.9703060247634837</v>
      </c>
      <c r="G873" s="219"/>
    </row>
    <row r="874" spans="1:7" s="167" customFormat="1" ht="12.75" customHeight="1">
      <c r="A874" s="165">
        <v>7</v>
      </c>
      <c r="B874" s="247" t="s">
        <v>163</v>
      </c>
      <c r="C874" s="188">
        <v>82576072.04010001</v>
      </c>
      <c r="D874" s="278">
        <v>9578.34890401</v>
      </c>
      <c r="E874" s="139">
        <v>9411.590166418348</v>
      </c>
      <c r="F874" s="250">
        <f t="shared" si="65"/>
        <v>0.9825900330774296</v>
      </c>
      <c r="G874" s="219"/>
    </row>
    <row r="875" spans="1:7" s="167" customFormat="1" ht="12.75" customHeight="1">
      <c r="A875" s="165">
        <v>8</v>
      </c>
      <c r="B875" s="247" t="s">
        <v>164</v>
      </c>
      <c r="C875" s="188">
        <v>18349615.4155</v>
      </c>
      <c r="D875" s="278">
        <v>2164.05639155</v>
      </c>
      <c r="E875" s="139">
        <v>2180.2352238621984</v>
      </c>
      <c r="F875" s="250">
        <f t="shared" si="65"/>
        <v>1.0074761602217814</v>
      </c>
      <c r="G875" s="219"/>
    </row>
    <row r="876" spans="1:7" s="167" customFormat="1" ht="12.75" customHeight="1">
      <c r="A876" s="165">
        <v>9</v>
      </c>
      <c r="B876" s="247" t="s">
        <v>165</v>
      </c>
      <c r="C876" s="188">
        <v>14446115.4234</v>
      </c>
      <c r="D876" s="278">
        <v>1693.78389234</v>
      </c>
      <c r="E876" s="139">
        <v>1689.6651154337278</v>
      </c>
      <c r="F876" s="250">
        <f t="shared" si="65"/>
        <v>0.9975682984559606</v>
      </c>
      <c r="G876" s="219"/>
    </row>
    <row r="877" spans="1:7" s="167" customFormat="1" ht="12.75" customHeight="1">
      <c r="A877" s="165">
        <v>10</v>
      </c>
      <c r="B877" s="247" t="s">
        <v>166</v>
      </c>
      <c r="C877" s="188">
        <v>47398739.9961</v>
      </c>
      <c r="D877" s="278">
        <v>5513.77664961</v>
      </c>
      <c r="E877" s="139">
        <v>5226.302344504768</v>
      </c>
      <c r="F877" s="250">
        <f t="shared" si="65"/>
        <v>0.9478625408003123</v>
      </c>
      <c r="G877" s="219"/>
    </row>
    <row r="878" spans="1:7" s="167" customFormat="1" ht="12.75" customHeight="1">
      <c r="A878" s="165">
        <v>11</v>
      </c>
      <c r="B878" s="247" t="s">
        <v>152</v>
      </c>
      <c r="C878" s="188">
        <v>58047087.9814</v>
      </c>
      <c r="D878" s="278">
        <v>6906.42804814</v>
      </c>
      <c r="E878" s="139">
        <v>6976.845988658286</v>
      </c>
      <c r="F878" s="250">
        <f t="shared" si="65"/>
        <v>1.0101960000201915</v>
      </c>
      <c r="G878" s="219"/>
    </row>
    <row r="879" spans="1:7" s="167" customFormat="1" ht="12.75" customHeight="1">
      <c r="A879" s="165">
        <v>12</v>
      </c>
      <c r="B879" s="247" t="s">
        <v>167</v>
      </c>
      <c r="C879" s="188">
        <v>86850380.8044</v>
      </c>
      <c r="D879" s="278">
        <v>10350.80918044</v>
      </c>
      <c r="E879" s="139">
        <v>9702.392438380968</v>
      </c>
      <c r="F879" s="280">
        <f t="shared" si="65"/>
        <v>0.9373559370329859</v>
      </c>
      <c r="G879" s="219"/>
    </row>
    <row r="880" spans="1:7" s="167" customFormat="1" ht="12.75" customHeight="1">
      <c r="A880" s="165">
        <v>13</v>
      </c>
      <c r="B880" s="247" t="s">
        <v>168</v>
      </c>
      <c r="C880" s="188">
        <v>49957111.279300004</v>
      </c>
      <c r="D880" s="278">
        <v>5979.87422793</v>
      </c>
      <c r="E880" s="139">
        <v>5937.539345943536</v>
      </c>
      <c r="F880" s="280">
        <f t="shared" si="65"/>
        <v>0.9929204393984188</v>
      </c>
      <c r="G880" s="219"/>
    </row>
    <row r="881" spans="1:7" s="167" customFormat="1" ht="12.75" customHeight="1">
      <c r="A881" s="165">
        <v>14</v>
      </c>
      <c r="B881" s="247" t="s">
        <v>169</v>
      </c>
      <c r="C881" s="188">
        <v>52329232.663499996</v>
      </c>
      <c r="D881" s="278">
        <v>6129.50941635</v>
      </c>
      <c r="E881" s="139">
        <v>6450.004277334634</v>
      </c>
      <c r="F881" s="280">
        <f t="shared" si="65"/>
        <v>1.0522871961220484</v>
      </c>
      <c r="G881" s="219"/>
    </row>
    <row r="882" spans="1:7" s="167" customFormat="1" ht="12.75" customHeight="1">
      <c r="A882" s="165">
        <v>15</v>
      </c>
      <c r="B882" s="247" t="s">
        <v>170</v>
      </c>
      <c r="C882" s="188">
        <v>92636656.5527</v>
      </c>
      <c r="D882" s="278">
        <v>10936.64335527</v>
      </c>
      <c r="E882" s="139">
        <v>10929.824502602185</v>
      </c>
      <c r="F882" s="280">
        <f t="shared" si="65"/>
        <v>0.9993765132091896</v>
      </c>
      <c r="G882" s="219"/>
    </row>
    <row r="883" spans="1:7" s="167" customFormat="1" ht="12.75" customHeight="1">
      <c r="A883" s="165">
        <v>16</v>
      </c>
      <c r="B883" s="247" t="s">
        <v>171</v>
      </c>
      <c r="C883" s="188">
        <v>82880503.716</v>
      </c>
      <c r="D883" s="278">
        <v>9724.222921600001</v>
      </c>
      <c r="E883" s="139">
        <v>9250.34580921731</v>
      </c>
      <c r="F883" s="280">
        <f t="shared" si="65"/>
        <v>0.9512683824503767</v>
      </c>
      <c r="G883" s="219"/>
    </row>
    <row r="884" spans="1:7" s="167" customFormat="1" ht="12.75" customHeight="1">
      <c r="A884" s="165">
        <v>17</v>
      </c>
      <c r="B884" s="247" t="s">
        <v>172</v>
      </c>
      <c r="C884" s="188">
        <v>18761470.5539</v>
      </c>
      <c r="D884" s="278">
        <v>2205.67175539</v>
      </c>
      <c r="E884" s="139">
        <v>2245.3404050085524</v>
      </c>
      <c r="F884" s="280">
        <f t="shared" si="65"/>
        <v>1.0179848381889165</v>
      </c>
      <c r="G884" s="219"/>
    </row>
    <row r="885" spans="1:7" s="167" customFormat="1" ht="12.75" customHeight="1">
      <c r="A885" s="165">
        <v>18</v>
      </c>
      <c r="B885" s="247" t="s">
        <v>173</v>
      </c>
      <c r="C885" s="188">
        <v>60740327.1961</v>
      </c>
      <c r="D885" s="278">
        <v>7212.56096961</v>
      </c>
      <c r="E885" s="139">
        <v>7050.335706720995</v>
      </c>
      <c r="F885" s="280">
        <f t="shared" si="65"/>
        <v>0.9775079526436535</v>
      </c>
      <c r="G885" s="219"/>
    </row>
    <row r="886" spans="1:7" s="167" customFormat="1" ht="12.75" customHeight="1">
      <c r="A886" s="165">
        <v>19</v>
      </c>
      <c r="B886" s="247" t="s">
        <v>174</v>
      </c>
      <c r="C886" s="188">
        <v>139314445.3775</v>
      </c>
      <c r="D886" s="278">
        <v>16205.56858775</v>
      </c>
      <c r="E886" s="139">
        <v>16397.85159132541</v>
      </c>
      <c r="F886" s="280">
        <f t="shared" si="65"/>
        <v>1.0118652426500332</v>
      </c>
      <c r="G886" s="219"/>
    </row>
    <row r="887" spans="1:7" s="167" customFormat="1" ht="12.75" customHeight="1">
      <c r="A887" s="165">
        <v>20</v>
      </c>
      <c r="B887" s="247" t="s">
        <v>175</v>
      </c>
      <c r="C887" s="188">
        <v>99175995.93540001</v>
      </c>
      <c r="D887" s="278">
        <v>11378.713843540001</v>
      </c>
      <c r="E887" s="139">
        <v>10983.28416893747</v>
      </c>
      <c r="F887" s="280">
        <f t="shared" si="65"/>
        <v>0.9652482978269968</v>
      </c>
      <c r="G887" s="219"/>
    </row>
    <row r="888" spans="1:7" s="167" customFormat="1" ht="12.75" customHeight="1">
      <c r="A888" s="165">
        <v>21</v>
      </c>
      <c r="B888" s="247" t="s">
        <v>176</v>
      </c>
      <c r="C888" s="188">
        <v>77942136.6893</v>
      </c>
      <c r="D888" s="278">
        <v>9198.40776893</v>
      </c>
      <c r="E888" s="139">
        <v>9257.541214463125</v>
      </c>
      <c r="F888" s="280">
        <f t="shared" si="65"/>
        <v>1.0064286610268425</v>
      </c>
      <c r="G888" s="219"/>
    </row>
    <row r="889" spans="1:7" s="167" customFormat="1" ht="12.75" customHeight="1">
      <c r="A889" s="165">
        <v>22</v>
      </c>
      <c r="B889" s="247" t="s">
        <v>177</v>
      </c>
      <c r="C889" s="188">
        <v>99574214.3532</v>
      </c>
      <c r="D889" s="278">
        <v>11698.50188532</v>
      </c>
      <c r="E889" s="139">
        <v>11762.712420309152</v>
      </c>
      <c r="F889" s="280">
        <f t="shared" si="65"/>
        <v>1.005488782719241</v>
      </c>
      <c r="G889" s="219"/>
    </row>
    <row r="890" spans="1:7" s="167" customFormat="1" ht="12.75" customHeight="1">
      <c r="A890" s="165">
        <v>23</v>
      </c>
      <c r="B890" s="247" t="s">
        <v>178</v>
      </c>
      <c r="C890" s="188">
        <v>87683176.7605</v>
      </c>
      <c r="D890" s="278">
        <v>10315.280526049999</v>
      </c>
      <c r="E890" s="139">
        <v>10189.861459947715</v>
      </c>
      <c r="F890" s="280">
        <f t="shared" si="65"/>
        <v>0.9878414294419281</v>
      </c>
      <c r="G890" s="219"/>
    </row>
    <row r="891" spans="1:7" s="167" customFormat="1" ht="12.75" customHeight="1">
      <c r="A891" s="165">
        <v>24</v>
      </c>
      <c r="B891" s="247" t="s">
        <v>179</v>
      </c>
      <c r="C891" s="188">
        <v>78839428.17480001</v>
      </c>
      <c r="D891" s="278">
        <v>8933.81771748</v>
      </c>
      <c r="E891" s="139">
        <v>8860.501861143408</v>
      </c>
      <c r="F891" s="280">
        <f t="shared" si="65"/>
        <v>0.991793446132985</v>
      </c>
      <c r="G891" s="219"/>
    </row>
    <row r="892" spans="1:7" s="167" customFormat="1" ht="12.75" customHeight="1">
      <c r="A892" s="165">
        <v>25</v>
      </c>
      <c r="B892" s="247" t="s">
        <v>180</v>
      </c>
      <c r="C892" s="188">
        <v>46568385</v>
      </c>
      <c r="D892" s="278">
        <v>5364.226049999999</v>
      </c>
      <c r="E892" s="139">
        <v>5277.541262255134</v>
      </c>
      <c r="F892" s="280">
        <f t="shared" si="65"/>
        <v>0.9838402060358986</v>
      </c>
      <c r="G892" s="219"/>
    </row>
    <row r="893" spans="1:7" s="167" customFormat="1" ht="12.75" customHeight="1">
      <c r="A893" s="165">
        <v>26</v>
      </c>
      <c r="B893" s="247" t="s">
        <v>181</v>
      </c>
      <c r="C893" s="188">
        <v>58583569.2751</v>
      </c>
      <c r="D893" s="278">
        <v>6501.27652751</v>
      </c>
      <c r="E893" s="139">
        <v>6226.450650110246</v>
      </c>
      <c r="F893" s="280">
        <f t="shared" si="65"/>
        <v>0.9577273976523173</v>
      </c>
      <c r="G893" s="219"/>
    </row>
    <row r="894" spans="1:7" s="167" customFormat="1" ht="12.75" customHeight="1">
      <c r="A894" s="165">
        <v>27</v>
      </c>
      <c r="B894" s="247" t="s">
        <v>182</v>
      </c>
      <c r="C894" s="188">
        <v>71801593.8837</v>
      </c>
      <c r="D894" s="278">
        <v>8229.67158837</v>
      </c>
      <c r="E894" s="139">
        <v>8193.925482586468</v>
      </c>
      <c r="F894" s="280">
        <f t="shared" si="65"/>
        <v>0.9956564359343273</v>
      </c>
      <c r="G894" s="219"/>
    </row>
    <row r="895" spans="1:7" s="167" customFormat="1" ht="12.75" customHeight="1">
      <c r="A895" s="165">
        <v>28</v>
      </c>
      <c r="B895" s="247" t="s">
        <v>183</v>
      </c>
      <c r="C895" s="188">
        <v>57911977.7448</v>
      </c>
      <c r="D895" s="278">
        <v>6795.97887448</v>
      </c>
      <c r="E895" s="139">
        <v>6751.8695088234745</v>
      </c>
      <c r="F895" s="280">
        <f t="shared" si="65"/>
        <v>0.9935094904691121</v>
      </c>
      <c r="G895" s="219"/>
    </row>
    <row r="896" spans="1:7" s="167" customFormat="1" ht="12.75" customHeight="1">
      <c r="A896" s="165">
        <v>29</v>
      </c>
      <c r="B896" s="247" t="s">
        <v>184</v>
      </c>
      <c r="C896" s="188">
        <v>42789959.8974</v>
      </c>
      <c r="D896" s="278">
        <v>4973.55768974</v>
      </c>
      <c r="E896" s="139">
        <v>5089.292224627901</v>
      </c>
      <c r="F896" s="280">
        <f t="shared" si="65"/>
        <v>1.023269969327319</v>
      </c>
      <c r="G896" s="219"/>
    </row>
    <row r="897" spans="1:7" s="167" customFormat="1" ht="12.75" customHeight="1">
      <c r="A897" s="165">
        <v>30</v>
      </c>
      <c r="B897" s="247" t="s">
        <v>185</v>
      </c>
      <c r="C897" s="188">
        <v>26810611.549200002</v>
      </c>
      <c r="D897" s="278">
        <v>3178.81430492</v>
      </c>
      <c r="E897" s="139">
        <v>3256.84695899937</v>
      </c>
      <c r="F897" s="250">
        <f t="shared" si="65"/>
        <v>1.0245477233314937</v>
      </c>
      <c r="G897" s="219"/>
    </row>
    <row r="898" spans="1:7" s="167" customFormat="1" ht="12.75" customHeight="1">
      <c r="A898" s="165">
        <v>31</v>
      </c>
      <c r="B898" s="247" t="s">
        <v>186</v>
      </c>
      <c r="C898" s="188">
        <v>13693938.7777</v>
      </c>
      <c r="D898" s="278">
        <v>1595.6170277699998</v>
      </c>
      <c r="E898" s="139">
        <v>1502.5015444359121</v>
      </c>
      <c r="F898" s="250">
        <f t="shared" si="65"/>
        <v>0.9416429621184076</v>
      </c>
      <c r="G898" s="219"/>
    </row>
    <row r="899" spans="1:7" s="167" customFormat="1" ht="12.75" customHeight="1">
      <c r="A899" s="165">
        <v>32</v>
      </c>
      <c r="B899" s="247" t="s">
        <v>187</v>
      </c>
      <c r="C899" s="188">
        <v>21761232.7628</v>
      </c>
      <c r="D899" s="278">
        <v>2553.85617628</v>
      </c>
      <c r="E899" s="139">
        <v>2597.4018356535844</v>
      </c>
      <c r="F899" s="250">
        <f t="shared" si="65"/>
        <v>1.017050944284973</v>
      </c>
      <c r="G899" s="219"/>
    </row>
    <row r="900" spans="1:7" s="167" customFormat="1" ht="12.75" customHeight="1">
      <c r="A900" s="165">
        <v>33</v>
      </c>
      <c r="B900" s="247" t="s">
        <v>188</v>
      </c>
      <c r="C900" s="188">
        <v>43342763.4421</v>
      </c>
      <c r="D900" s="278">
        <v>5041.07769421</v>
      </c>
      <c r="E900" s="139">
        <v>5120.834122810244</v>
      </c>
      <c r="F900" s="250">
        <f t="shared" si="65"/>
        <v>1.01582130517287</v>
      </c>
      <c r="G900" s="219"/>
    </row>
    <row r="901" spans="1:7" s="167" customFormat="1" ht="12.75" customHeight="1">
      <c r="A901" s="165">
        <v>34</v>
      </c>
      <c r="B901" s="247" t="s">
        <v>189</v>
      </c>
      <c r="C901" s="188">
        <v>39328636.6187</v>
      </c>
      <c r="D901" s="278">
        <v>4552.95766187</v>
      </c>
      <c r="E901" s="139">
        <v>4697.263208641106</v>
      </c>
      <c r="F901" s="250">
        <f t="shared" si="65"/>
        <v>1.0316949019710049</v>
      </c>
      <c r="G901" s="219"/>
    </row>
    <row r="902" spans="1:7" s="167" customFormat="1" ht="12.75" customHeight="1">
      <c r="A902" s="165">
        <v>35</v>
      </c>
      <c r="B902" s="247" t="s">
        <v>190</v>
      </c>
      <c r="C902" s="188">
        <v>73665050.691</v>
      </c>
      <c r="D902" s="278">
        <v>8651.8493191</v>
      </c>
      <c r="E902" s="139">
        <v>7803.375390119356</v>
      </c>
      <c r="F902" s="250">
        <f t="shared" si="65"/>
        <v>0.9019314949108584</v>
      </c>
      <c r="G902" s="219"/>
    </row>
    <row r="903" spans="1:7" s="167" customFormat="1" ht="12.75" customHeight="1">
      <c r="A903" s="165">
        <v>36</v>
      </c>
      <c r="B903" s="247" t="s">
        <v>191</v>
      </c>
      <c r="C903" s="188">
        <v>45722676.5384</v>
      </c>
      <c r="D903" s="278">
        <v>5182.99305384</v>
      </c>
      <c r="E903" s="139">
        <v>5114.2336203170735</v>
      </c>
      <c r="F903" s="250">
        <f t="shared" si="65"/>
        <v>0.9867336435127992</v>
      </c>
      <c r="G903" s="219"/>
    </row>
    <row r="904" spans="1:7" s="167" customFormat="1" ht="12.75" customHeight="1">
      <c r="A904" s="165">
        <v>37</v>
      </c>
      <c r="B904" s="247" t="s">
        <v>192</v>
      </c>
      <c r="C904" s="188">
        <v>46503772.3024</v>
      </c>
      <c r="D904" s="278">
        <v>5303.29568024</v>
      </c>
      <c r="E904" s="139">
        <v>5547.275151500386</v>
      </c>
      <c r="F904" s="250">
        <f t="shared" si="65"/>
        <v>1.0460052552169492</v>
      </c>
      <c r="G904" s="219"/>
    </row>
    <row r="905" spans="1:8" s="167" customFormat="1" ht="12.75" customHeight="1">
      <c r="A905" s="165">
        <v>38</v>
      </c>
      <c r="B905" s="247" t="s">
        <v>193</v>
      </c>
      <c r="C905" s="188">
        <v>49738756.396400005</v>
      </c>
      <c r="D905" s="278">
        <v>5709.836589640001</v>
      </c>
      <c r="E905" s="139">
        <v>5905.937620397767</v>
      </c>
      <c r="F905" s="250">
        <f t="shared" si="65"/>
        <v>1.0343444208392187</v>
      </c>
      <c r="G905" s="219"/>
      <c r="H905" s="167" t="s">
        <v>12</v>
      </c>
    </row>
    <row r="906" spans="1:7" s="167" customFormat="1" ht="12.75" customHeight="1">
      <c r="A906" s="217"/>
      <c r="B906" s="218" t="s">
        <v>27</v>
      </c>
      <c r="C906" s="235">
        <v>2186174785.045</v>
      </c>
      <c r="D906" s="149">
        <v>255303.6587045</v>
      </c>
      <c r="E906" s="140">
        <v>252699.3912896403</v>
      </c>
      <c r="F906" s="228">
        <f t="shared" si="65"/>
        <v>0.9897993337499562</v>
      </c>
      <c r="G906" s="219"/>
    </row>
    <row r="907" spans="1:7" s="167" customFormat="1" ht="6.75" customHeight="1">
      <c r="A907" s="279"/>
      <c r="B907" s="271"/>
      <c r="C907" s="272"/>
      <c r="D907" s="272"/>
      <c r="E907" s="273"/>
      <c r="F907" s="274"/>
      <c r="G907" s="275"/>
    </row>
    <row r="908" s="167" customFormat="1" ht="14.25">
      <c r="A908" s="179" t="s">
        <v>216</v>
      </c>
    </row>
    <row r="909" s="167" customFormat="1" ht="11.25" customHeight="1"/>
    <row r="910" s="167" customFormat="1" ht="14.25" customHeight="1">
      <c r="F910" s="181" t="s">
        <v>118</v>
      </c>
    </row>
    <row r="911" spans="1:6" s="167" customFormat="1" ht="57.75" customHeight="1">
      <c r="A911" s="183" t="s">
        <v>30</v>
      </c>
      <c r="B911" s="183" t="s">
        <v>31</v>
      </c>
      <c r="C911" s="276" t="s">
        <v>215</v>
      </c>
      <c r="D911" s="276" t="s">
        <v>67</v>
      </c>
      <c r="E911" s="276" t="s">
        <v>68</v>
      </c>
      <c r="F911" s="183" t="s">
        <v>66</v>
      </c>
    </row>
    <row r="912" spans="1:6" s="167" customFormat="1" ht="15" customHeight="1">
      <c r="A912" s="240">
        <v>1</v>
      </c>
      <c r="B912" s="240">
        <v>2</v>
      </c>
      <c r="C912" s="277">
        <v>3</v>
      </c>
      <c r="D912" s="277">
        <v>4</v>
      </c>
      <c r="E912" s="277">
        <v>5</v>
      </c>
      <c r="F912" s="240">
        <v>6</v>
      </c>
    </row>
    <row r="913" spans="1:7" s="167" customFormat="1" ht="12.75" customHeight="1">
      <c r="A913" s="165">
        <v>1</v>
      </c>
      <c r="B913" s="247" t="s">
        <v>157</v>
      </c>
      <c r="C913" s="188">
        <v>73868880.5662</v>
      </c>
      <c r="D913" s="139">
        <v>3899.41261636576</v>
      </c>
      <c r="E913" s="139">
        <v>4117.648810480354</v>
      </c>
      <c r="F913" s="280">
        <f aca="true" t="shared" si="66" ref="F913:F951">E913/D913</f>
        <v>1.0559664276610945</v>
      </c>
      <c r="G913" s="219"/>
    </row>
    <row r="914" spans="1:7" s="167" customFormat="1" ht="12.75" customHeight="1">
      <c r="A914" s="165">
        <v>2</v>
      </c>
      <c r="B914" s="247" t="s">
        <v>158</v>
      </c>
      <c r="C914" s="188">
        <v>55950122.519999996</v>
      </c>
      <c r="D914" s="139">
        <v>2945.799378996</v>
      </c>
      <c r="E914" s="139">
        <v>3153.536747879328</v>
      </c>
      <c r="F914" s="280">
        <f t="shared" si="66"/>
        <v>1.0705198630852213</v>
      </c>
      <c r="G914" s="219"/>
    </row>
    <row r="915" spans="1:7" s="167" customFormat="1" ht="12.75" customHeight="1">
      <c r="A915" s="165">
        <v>3</v>
      </c>
      <c r="B915" s="247" t="s">
        <v>159</v>
      </c>
      <c r="C915" s="188">
        <v>43710424.5613</v>
      </c>
      <c r="D915" s="139">
        <v>2321.1968728462402</v>
      </c>
      <c r="E915" s="139">
        <v>2530.5506461364175</v>
      </c>
      <c r="F915" s="280">
        <f t="shared" si="66"/>
        <v>1.0901921658344598</v>
      </c>
      <c r="G915" s="219"/>
    </row>
    <row r="916" spans="1:7" s="167" customFormat="1" ht="12.75" customHeight="1">
      <c r="A916" s="165">
        <v>4</v>
      </c>
      <c r="B916" s="247" t="s">
        <v>160</v>
      </c>
      <c r="C916" s="188">
        <v>31380468.389399998</v>
      </c>
      <c r="D916" s="139">
        <v>1678.80269264512</v>
      </c>
      <c r="E916" s="139">
        <v>1787.9955961054384</v>
      </c>
      <c r="F916" s="280">
        <f t="shared" si="66"/>
        <v>1.0650421302864805</v>
      </c>
      <c r="G916" s="219"/>
    </row>
    <row r="917" spans="1:7" s="167" customFormat="1" ht="12.75" customHeight="1">
      <c r="A917" s="165">
        <v>5</v>
      </c>
      <c r="B917" s="247" t="s">
        <v>161</v>
      </c>
      <c r="C917" s="188">
        <v>59281196.8162</v>
      </c>
      <c r="D917" s="139">
        <v>3145.5618579657603</v>
      </c>
      <c r="E917" s="139">
        <v>3233.6432902198894</v>
      </c>
      <c r="F917" s="280">
        <f t="shared" si="66"/>
        <v>1.028001812150371</v>
      </c>
      <c r="G917" s="219"/>
    </row>
    <row r="918" spans="1:7" s="167" customFormat="1" ht="12.75" customHeight="1">
      <c r="A918" s="165">
        <v>6</v>
      </c>
      <c r="B918" s="247" t="s">
        <v>162</v>
      </c>
      <c r="C918" s="188">
        <v>36258056.3991</v>
      </c>
      <c r="D918" s="139">
        <v>1921.34920467968</v>
      </c>
      <c r="E918" s="139">
        <v>1977.2844598344989</v>
      </c>
      <c r="F918" s="280">
        <f t="shared" si="66"/>
        <v>1.0291124877344429</v>
      </c>
      <c r="G918" s="219"/>
    </row>
    <row r="919" spans="1:7" s="167" customFormat="1" ht="12.75" customHeight="1">
      <c r="A919" s="165">
        <v>7</v>
      </c>
      <c r="B919" s="247" t="s">
        <v>163</v>
      </c>
      <c r="C919" s="188">
        <v>82576072.04010001</v>
      </c>
      <c r="D919" s="139">
        <v>4288.45882559648</v>
      </c>
      <c r="E919" s="139">
        <v>4442.8299982413755</v>
      </c>
      <c r="F919" s="280">
        <f t="shared" si="66"/>
        <v>1.0359968881416097</v>
      </c>
      <c r="G919" s="219"/>
    </row>
    <row r="920" spans="1:7" s="167" customFormat="1" ht="12.75" customHeight="1">
      <c r="A920" s="165">
        <v>8</v>
      </c>
      <c r="B920" s="247" t="s">
        <v>164</v>
      </c>
      <c r="C920" s="188">
        <v>18349615.4155</v>
      </c>
      <c r="D920" s="139">
        <v>968.8390737144</v>
      </c>
      <c r="E920" s="139">
        <v>1018.7256632949379</v>
      </c>
      <c r="F920" s="280">
        <f t="shared" si="66"/>
        <v>1.0514910999504585</v>
      </c>
      <c r="G920" s="219"/>
    </row>
    <row r="921" spans="1:7" s="167" customFormat="1" ht="12.75" customHeight="1">
      <c r="A921" s="165">
        <v>9</v>
      </c>
      <c r="B921" s="247" t="s">
        <v>165</v>
      </c>
      <c r="C921" s="188">
        <v>14446115.4234</v>
      </c>
      <c r="D921" s="139">
        <v>758.3168390683201</v>
      </c>
      <c r="E921" s="139">
        <v>791.4208433528265</v>
      </c>
      <c r="F921" s="280">
        <f t="shared" si="66"/>
        <v>1.043654581540321</v>
      </c>
      <c r="G921" s="219"/>
    </row>
    <row r="922" spans="1:7" s="167" customFormat="1" ht="12.75" customHeight="1">
      <c r="A922" s="165">
        <v>10</v>
      </c>
      <c r="B922" s="247" t="s">
        <v>166</v>
      </c>
      <c r="C922" s="188">
        <v>47398739.9961</v>
      </c>
      <c r="D922" s="139">
        <v>2468.6241337252804</v>
      </c>
      <c r="E922" s="139">
        <v>2459.9006230378463</v>
      </c>
      <c r="F922" s="280">
        <f t="shared" si="66"/>
        <v>0.9964662458864202</v>
      </c>
      <c r="G922" s="219"/>
    </row>
    <row r="923" spans="1:7" s="167" customFormat="1" ht="12.75" customHeight="1">
      <c r="A923" s="165">
        <v>11</v>
      </c>
      <c r="B923" s="247" t="s">
        <v>152</v>
      </c>
      <c r="C923" s="188">
        <v>58047087.9814</v>
      </c>
      <c r="D923" s="139">
        <v>3091.8763270667205</v>
      </c>
      <c r="E923" s="139">
        <v>3264.465373791242</v>
      </c>
      <c r="F923" s="280">
        <f t="shared" si="66"/>
        <v>1.0558201649961394</v>
      </c>
      <c r="G923" s="219"/>
    </row>
    <row r="924" spans="1:7" s="167" customFormat="1" ht="12.75" customHeight="1">
      <c r="A924" s="165">
        <v>12</v>
      </c>
      <c r="B924" s="247" t="s">
        <v>167</v>
      </c>
      <c r="C924" s="188">
        <v>86850380.8044</v>
      </c>
      <c r="D924" s="139">
        <v>4633.83097063712</v>
      </c>
      <c r="E924" s="139">
        <v>5178.71860851619</v>
      </c>
      <c r="F924" s="280">
        <f t="shared" si="66"/>
        <v>1.1175890189633204</v>
      </c>
      <c r="G924" s="219"/>
    </row>
    <row r="925" spans="1:7" s="167" customFormat="1" ht="12.75" customHeight="1">
      <c r="A925" s="165">
        <v>13</v>
      </c>
      <c r="B925" s="247" t="s">
        <v>168</v>
      </c>
      <c r="C925" s="188">
        <v>49957111.279300004</v>
      </c>
      <c r="D925" s="139">
        <v>2677.01532791264</v>
      </c>
      <c r="E925" s="139">
        <v>2783.1263352768196</v>
      </c>
      <c r="F925" s="280">
        <f t="shared" si="66"/>
        <v>1.0396378034364555</v>
      </c>
      <c r="G925" s="219"/>
    </row>
    <row r="926" spans="1:7" s="167" customFormat="1" ht="12.75" customHeight="1">
      <c r="A926" s="165">
        <v>14</v>
      </c>
      <c r="B926" s="247" t="s">
        <v>169</v>
      </c>
      <c r="C926" s="188">
        <v>52329232.663499996</v>
      </c>
      <c r="D926" s="139">
        <v>2744.2270462248</v>
      </c>
      <c r="E926" s="139">
        <v>3075.4998627966716</v>
      </c>
      <c r="F926" s="280">
        <f t="shared" si="66"/>
        <v>1.1207162567060913</v>
      </c>
      <c r="G926" s="219"/>
    </row>
    <row r="927" spans="1:7" s="167" customFormat="1" ht="12.75" customHeight="1">
      <c r="A927" s="165">
        <v>15</v>
      </c>
      <c r="B927" s="247" t="s">
        <v>170</v>
      </c>
      <c r="C927" s="188">
        <v>92636656.5527</v>
      </c>
      <c r="D927" s="139">
        <v>4896.2702677609595</v>
      </c>
      <c r="E927" s="139">
        <v>5139.111153629059</v>
      </c>
      <c r="F927" s="280">
        <f t="shared" si="66"/>
        <v>1.0495971162921833</v>
      </c>
      <c r="G927" s="219"/>
    </row>
    <row r="928" spans="1:7" s="167" customFormat="1" ht="12.75" customHeight="1">
      <c r="A928" s="165">
        <v>16</v>
      </c>
      <c r="B928" s="247" t="s">
        <v>171</v>
      </c>
      <c r="C928" s="188">
        <v>82880503.716</v>
      </c>
      <c r="D928" s="139">
        <v>4353.579523776801</v>
      </c>
      <c r="E928" s="139">
        <v>4426.292567802356</v>
      </c>
      <c r="F928" s="280">
        <f t="shared" si="66"/>
        <v>1.0167018986625689</v>
      </c>
      <c r="G928" s="219"/>
    </row>
    <row r="929" spans="1:7" s="167" customFormat="1" ht="12.75" customHeight="1">
      <c r="A929" s="165">
        <v>17</v>
      </c>
      <c r="B929" s="247" t="s">
        <v>172</v>
      </c>
      <c r="C929" s="188">
        <v>18761470.5539</v>
      </c>
      <c r="D929" s="139">
        <v>987.4818970147201</v>
      </c>
      <c r="E929" s="139">
        <v>1074.3500361236736</v>
      </c>
      <c r="F929" s="280">
        <f t="shared" si="66"/>
        <v>1.0879693484726825</v>
      </c>
      <c r="G929" s="219"/>
    </row>
    <row r="930" spans="1:7" s="167" customFormat="1" ht="12.75" customHeight="1">
      <c r="A930" s="165">
        <v>18</v>
      </c>
      <c r="B930" s="247" t="s">
        <v>173</v>
      </c>
      <c r="C930" s="188">
        <v>60740327.1961</v>
      </c>
      <c r="D930" s="139">
        <v>3228.95025788528</v>
      </c>
      <c r="E930" s="139">
        <v>3301.4761953350235</v>
      </c>
      <c r="F930" s="280">
        <f t="shared" si="66"/>
        <v>1.0224611504226897</v>
      </c>
      <c r="G930" s="219"/>
    </row>
    <row r="931" spans="1:7" s="167" customFormat="1" ht="12.75" customHeight="1">
      <c r="A931" s="165">
        <v>19</v>
      </c>
      <c r="B931" s="247" t="s">
        <v>174</v>
      </c>
      <c r="C931" s="188">
        <v>139314445.3775</v>
      </c>
      <c r="D931" s="139">
        <v>7255.546479212</v>
      </c>
      <c r="E931" s="139">
        <v>7921.236485187235</v>
      </c>
      <c r="F931" s="280">
        <f t="shared" si="66"/>
        <v>1.091749120191362</v>
      </c>
      <c r="G931" s="219"/>
    </row>
    <row r="932" spans="1:7" s="167" customFormat="1" ht="12.75" customHeight="1">
      <c r="A932" s="165">
        <v>20</v>
      </c>
      <c r="B932" s="247" t="s">
        <v>175</v>
      </c>
      <c r="C932" s="188">
        <v>99175995.93540001</v>
      </c>
      <c r="D932" s="139">
        <v>5094.7415734059205</v>
      </c>
      <c r="E932" s="139">
        <v>5732.545994697397</v>
      </c>
      <c r="F932" s="280">
        <f t="shared" si="66"/>
        <v>1.125188768086051</v>
      </c>
      <c r="G932" s="219"/>
    </row>
    <row r="933" spans="1:7" s="167" customFormat="1" ht="12.75" customHeight="1">
      <c r="A933" s="165">
        <v>21</v>
      </c>
      <c r="B933" s="247" t="s">
        <v>176</v>
      </c>
      <c r="C933" s="188">
        <v>77942136.6893</v>
      </c>
      <c r="D933" s="139">
        <v>4118.07829228064</v>
      </c>
      <c r="E933" s="139">
        <v>4357.022204550854</v>
      </c>
      <c r="F933" s="280">
        <f t="shared" si="66"/>
        <v>1.0580231591803673</v>
      </c>
      <c r="G933" s="219"/>
    </row>
    <row r="934" spans="1:7" s="167" customFormat="1" ht="12.75" customHeight="1">
      <c r="A934" s="165">
        <v>22</v>
      </c>
      <c r="B934" s="247" t="s">
        <v>177</v>
      </c>
      <c r="C934" s="188">
        <v>99574214.3532</v>
      </c>
      <c r="D934" s="139">
        <v>5237.44668372336</v>
      </c>
      <c r="E934" s="139">
        <v>5573.03607697299</v>
      </c>
      <c r="F934" s="250">
        <f t="shared" si="66"/>
        <v>1.064074999425303</v>
      </c>
      <c r="G934" s="219"/>
    </row>
    <row r="935" spans="1:8" s="167" customFormat="1" ht="12.75" customHeight="1">
      <c r="A935" s="165">
        <v>23</v>
      </c>
      <c r="B935" s="247" t="s">
        <v>178</v>
      </c>
      <c r="C935" s="188">
        <v>87683176.7605</v>
      </c>
      <c r="D935" s="139">
        <v>4618.1517499704005</v>
      </c>
      <c r="E935" s="139">
        <v>4861.223722950254</v>
      </c>
      <c r="F935" s="250">
        <f t="shared" si="66"/>
        <v>1.0526340376280212</v>
      </c>
      <c r="G935" s="219"/>
      <c r="H935" s="167" t="s">
        <v>12</v>
      </c>
    </row>
    <row r="936" spans="1:7" s="167" customFormat="1" ht="12.75" customHeight="1">
      <c r="A936" s="165">
        <v>24</v>
      </c>
      <c r="B936" s="247" t="s">
        <v>179</v>
      </c>
      <c r="C936" s="188">
        <v>78839428.17480001</v>
      </c>
      <c r="D936" s="139">
        <v>4000.2505876310406</v>
      </c>
      <c r="E936" s="139">
        <v>4364.6954310796355</v>
      </c>
      <c r="F936" s="250">
        <f t="shared" si="66"/>
        <v>1.0911055033840817</v>
      </c>
      <c r="G936" s="219"/>
    </row>
    <row r="937" spans="1:7" s="167" customFormat="1" ht="12.75" customHeight="1">
      <c r="A937" s="165">
        <v>25</v>
      </c>
      <c r="B937" s="247" t="s">
        <v>180</v>
      </c>
      <c r="C937" s="188">
        <v>46568385</v>
      </c>
      <c r="D937" s="139">
        <v>2401.7584953</v>
      </c>
      <c r="E937" s="139">
        <v>2574.8866230521903</v>
      </c>
      <c r="F937" s="250">
        <f t="shared" si="66"/>
        <v>1.0720839035610719</v>
      </c>
      <c r="G937" s="219"/>
    </row>
    <row r="938" spans="1:7" s="167" customFormat="1" ht="12.75" customHeight="1">
      <c r="A938" s="165">
        <v>26</v>
      </c>
      <c r="B938" s="247" t="s">
        <v>181</v>
      </c>
      <c r="C938" s="188">
        <v>58583569.2751</v>
      </c>
      <c r="D938" s="139">
        <v>2911.28604512448</v>
      </c>
      <c r="E938" s="139">
        <v>3099.3962800178524</v>
      </c>
      <c r="F938" s="250">
        <f t="shared" si="66"/>
        <v>1.0646141368377045</v>
      </c>
      <c r="G938" s="219"/>
    </row>
    <row r="939" spans="1:7" s="167" customFormat="1" ht="12.75" customHeight="1">
      <c r="A939" s="165">
        <v>27</v>
      </c>
      <c r="B939" s="247" t="s">
        <v>182</v>
      </c>
      <c r="C939" s="188">
        <v>71801593.8837</v>
      </c>
      <c r="D939" s="139">
        <v>3684.79384718976</v>
      </c>
      <c r="E939" s="139">
        <v>3974.706815511554</v>
      </c>
      <c r="F939" s="250">
        <f t="shared" si="66"/>
        <v>1.0786782057137059</v>
      </c>
      <c r="G939" s="219"/>
    </row>
    <row r="940" spans="1:7" s="167" customFormat="1" ht="12.75" customHeight="1">
      <c r="A940" s="165">
        <v>28</v>
      </c>
      <c r="B940" s="247" t="s">
        <v>183</v>
      </c>
      <c r="C940" s="188">
        <v>57911977.7448</v>
      </c>
      <c r="D940" s="139">
        <v>3042.5889735670403</v>
      </c>
      <c r="E940" s="139">
        <v>3196.43188999911</v>
      </c>
      <c r="F940" s="250">
        <f t="shared" si="66"/>
        <v>1.0505631611001696</v>
      </c>
      <c r="G940" s="219"/>
    </row>
    <row r="941" spans="1:7" s="167" customFormat="1" ht="12.75" customHeight="1">
      <c r="A941" s="165">
        <v>29</v>
      </c>
      <c r="B941" s="247" t="s">
        <v>184</v>
      </c>
      <c r="C941" s="188">
        <v>42789959.8974</v>
      </c>
      <c r="D941" s="139">
        <v>2226.7647216035202</v>
      </c>
      <c r="E941" s="139">
        <v>2453.030731057123</v>
      </c>
      <c r="F941" s="250">
        <f t="shared" si="66"/>
        <v>1.1016119966597395</v>
      </c>
      <c r="G941" s="219"/>
    </row>
    <row r="942" spans="1:7" s="167" customFormat="1" ht="12.75" customHeight="1">
      <c r="A942" s="165">
        <v>30</v>
      </c>
      <c r="B942" s="247" t="s">
        <v>185</v>
      </c>
      <c r="C942" s="188">
        <v>26810611.549200002</v>
      </c>
      <c r="D942" s="139">
        <v>1423.11330230416</v>
      </c>
      <c r="E942" s="139">
        <v>1546.0158365715954</v>
      </c>
      <c r="F942" s="250">
        <f t="shared" si="66"/>
        <v>1.0863617352662251</v>
      </c>
      <c r="G942" s="219"/>
    </row>
    <row r="943" spans="1:7" s="167" customFormat="1" ht="12.75" customHeight="1">
      <c r="A943" s="165">
        <v>31</v>
      </c>
      <c r="B943" s="247" t="s">
        <v>186</v>
      </c>
      <c r="C943" s="188">
        <v>13693938.7777</v>
      </c>
      <c r="D943" s="139">
        <v>714.3839821409599</v>
      </c>
      <c r="E943" s="139">
        <v>702.5713394667023</v>
      </c>
      <c r="F943" s="250">
        <f t="shared" si="66"/>
        <v>0.9834645751170736</v>
      </c>
      <c r="G943" s="219"/>
    </row>
    <row r="944" spans="1:7" s="167" customFormat="1" ht="12.75" customHeight="1">
      <c r="A944" s="165">
        <v>32</v>
      </c>
      <c r="B944" s="247" t="s">
        <v>187</v>
      </c>
      <c r="C944" s="188">
        <v>21761232.7628</v>
      </c>
      <c r="D944" s="139">
        <v>1143.3721011734401</v>
      </c>
      <c r="E944" s="139">
        <v>1219.9898895223362</v>
      </c>
      <c r="F944" s="250">
        <f t="shared" si="66"/>
        <v>1.0670103707010723</v>
      </c>
      <c r="G944" s="219"/>
    </row>
    <row r="945" spans="1:7" s="167" customFormat="1" ht="12.75" customHeight="1">
      <c r="A945" s="165">
        <v>33</v>
      </c>
      <c r="B945" s="247" t="s">
        <v>188</v>
      </c>
      <c r="C945" s="188">
        <v>43342763.4421</v>
      </c>
      <c r="D945" s="139">
        <v>2256.9892043060804</v>
      </c>
      <c r="E945" s="139">
        <v>2458.3826613994033</v>
      </c>
      <c r="F945" s="250">
        <f t="shared" si="66"/>
        <v>1.0892310236615608</v>
      </c>
      <c r="G945" s="219"/>
    </row>
    <row r="946" spans="1:7" s="167" customFormat="1" ht="12.75" customHeight="1">
      <c r="A946" s="165">
        <v>34</v>
      </c>
      <c r="B946" s="247" t="s">
        <v>189</v>
      </c>
      <c r="C946" s="188">
        <v>39328636.6187</v>
      </c>
      <c r="D946" s="139">
        <v>2038.48484451776</v>
      </c>
      <c r="E946" s="139">
        <v>2216.092132220777</v>
      </c>
      <c r="F946" s="250">
        <f t="shared" si="66"/>
        <v>1.0871271072633524</v>
      </c>
      <c r="G946" s="219"/>
    </row>
    <row r="947" spans="1:7" s="167" customFormat="1" ht="12.75" customHeight="1">
      <c r="A947" s="165">
        <v>35</v>
      </c>
      <c r="B947" s="247" t="s">
        <v>190</v>
      </c>
      <c r="C947" s="188">
        <v>73665050.691</v>
      </c>
      <c r="D947" s="139">
        <v>3873.4578064568004</v>
      </c>
      <c r="E947" s="139">
        <v>4219.8866141495455</v>
      </c>
      <c r="F947" s="250">
        <f t="shared" si="66"/>
        <v>1.0894365770850198</v>
      </c>
      <c r="G947" s="219"/>
    </row>
    <row r="948" spans="1:7" s="167" customFormat="1" ht="12.75" customHeight="1">
      <c r="A948" s="165">
        <v>36</v>
      </c>
      <c r="B948" s="247" t="s">
        <v>191</v>
      </c>
      <c r="C948" s="188">
        <v>45722676.5384</v>
      </c>
      <c r="D948" s="139">
        <v>2320.75943732032</v>
      </c>
      <c r="E948" s="139">
        <v>2501.6830909567857</v>
      </c>
      <c r="F948" s="280">
        <f t="shared" si="66"/>
        <v>1.0779588141394656</v>
      </c>
      <c r="G948" s="219"/>
    </row>
    <row r="949" spans="1:7" s="167" customFormat="1" ht="12.75" customHeight="1">
      <c r="A949" s="165">
        <v>37</v>
      </c>
      <c r="B949" s="247" t="s">
        <v>192</v>
      </c>
      <c r="C949" s="188">
        <v>46503772.3024</v>
      </c>
      <c r="D949" s="139">
        <v>2374.57062784752</v>
      </c>
      <c r="E949" s="139">
        <v>2714.014582047953</v>
      </c>
      <c r="F949" s="280">
        <f t="shared" si="66"/>
        <v>1.1429496138037087</v>
      </c>
      <c r="G949" s="219"/>
    </row>
    <row r="950" spans="1:7" s="167" customFormat="1" ht="12.75" customHeight="1">
      <c r="A950" s="165">
        <v>38</v>
      </c>
      <c r="B950" s="247" t="s">
        <v>193</v>
      </c>
      <c r="C950" s="188">
        <v>49738756.396400005</v>
      </c>
      <c r="D950" s="139">
        <v>2556.5348702587207</v>
      </c>
      <c r="E950" s="139">
        <v>2824.7271413677245</v>
      </c>
      <c r="F950" s="280">
        <f t="shared" si="66"/>
        <v>1.104904601235446</v>
      </c>
      <c r="G950" s="219"/>
    </row>
    <row r="951" spans="1:8" s="167" customFormat="1" ht="12.75" customHeight="1">
      <c r="A951" s="217"/>
      <c r="B951" s="218" t="s">
        <v>27</v>
      </c>
      <c r="C951" s="235">
        <v>2186174785.045</v>
      </c>
      <c r="D951" s="140">
        <v>114302.66673921602</v>
      </c>
      <c r="E951" s="140">
        <v>122268.15235463297</v>
      </c>
      <c r="F951" s="228">
        <f t="shared" si="66"/>
        <v>1.0696876620874505</v>
      </c>
      <c r="G951" s="219"/>
      <c r="H951" s="167" t="s">
        <v>12</v>
      </c>
    </row>
    <row r="952" spans="1:8" s="167" customFormat="1" ht="13.5" customHeight="1">
      <c r="A952" s="270"/>
      <c r="B952" s="271"/>
      <c r="C952" s="272"/>
      <c r="D952" s="272"/>
      <c r="E952" s="273"/>
      <c r="F952" s="274"/>
      <c r="G952" s="275"/>
      <c r="H952" s="167" t="s">
        <v>12</v>
      </c>
    </row>
    <row r="953" spans="1:7" s="167" customFormat="1" ht="13.5" customHeight="1">
      <c r="A953" s="179" t="s">
        <v>69</v>
      </c>
      <c r="B953" s="281"/>
      <c r="C953" s="281"/>
      <c r="D953" s="282"/>
      <c r="E953" s="282"/>
      <c r="F953" s="282"/>
      <c r="G953" s="282"/>
    </row>
    <row r="954" spans="1:7" s="167" customFormat="1" ht="13.5" customHeight="1">
      <c r="A954" s="281"/>
      <c r="B954" s="281"/>
      <c r="C954" s="281"/>
      <c r="D954" s="282"/>
      <c r="E954" s="282"/>
      <c r="F954" s="282"/>
      <c r="G954" s="282"/>
    </row>
    <row r="955" spans="1:7" s="167" customFormat="1" ht="13.5" customHeight="1">
      <c r="A955" s="179" t="s">
        <v>138</v>
      </c>
      <c r="B955" s="281"/>
      <c r="C955" s="281"/>
      <c r="D955" s="282"/>
      <c r="E955" s="282"/>
      <c r="F955" s="282"/>
      <c r="G955" s="282"/>
    </row>
    <row r="956" spans="1:7" s="167" customFormat="1" ht="13.5" customHeight="1">
      <c r="A956" s="179" t="s">
        <v>249</v>
      </c>
      <c r="B956" s="281"/>
      <c r="C956" s="281"/>
      <c r="D956" s="282"/>
      <c r="E956" s="282"/>
      <c r="F956" s="282"/>
      <c r="G956" s="282"/>
    </row>
    <row r="957" spans="1:8" s="167" customFormat="1" ht="36.75" customHeight="1">
      <c r="A957" s="183" t="s">
        <v>37</v>
      </c>
      <c r="B957" s="183" t="s">
        <v>38</v>
      </c>
      <c r="C957" s="183" t="s">
        <v>137</v>
      </c>
      <c r="D957" s="183" t="s">
        <v>110</v>
      </c>
      <c r="E957" s="183" t="s">
        <v>112</v>
      </c>
      <c r="F957" s="283"/>
      <c r="G957" s="284"/>
      <c r="H957" s="167" t="s">
        <v>12</v>
      </c>
    </row>
    <row r="958" spans="1:7" s="167" customFormat="1" ht="14.25">
      <c r="A958" s="285">
        <v>1</v>
      </c>
      <c r="B958" s="285">
        <v>2</v>
      </c>
      <c r="C958" s="285">
        <v>3</v>
      </c>
      <c r="D958" s="285">
        <v>4</v>
      </c>
      <c r="E958" s="285" t="s">
        <v>111</v>
      </c>
      <c r="F958" s="286"/>
      <c r="G958" s="286"/>
    </row>
    <row r="959" spans="1:18" s="167" customFormat="1" ht="12.75" customHeight="1">
      <c r="A959" s="165">
        <v>1</v>
      </c>
      <c r="B959" s="247" t="s">
        <v>157</v>
      </c>
      <c r="C959" s="260">
        <v>10271</v>
      </c>
      <c r="D959" s="260">
        <v>9997</v>
      </c>
      <c r="E959" s="260">
        <f>D959-C959</f>
        <v>-274</v>
      </c>
      <c r="F959" s="287"/>
      <c r="G959" s="269"/>
      <c r="J959" s="167">
        <v>2908</v>
      </c>
      <c r="K959" s="180">
        <v>2760</v>
      </c>
      <c r="L959" s="167">
        <v>7363</v>
      </c>
      <c r="M959" s="167">
        <v>7237</v>
      </c>
      <c r="O959" s="167">
        <f>J959+L959</f>
        <v>10271</v>
      </c>
      <c r="P959" s="167">
        <f>K959+M959</f>
        <v>9997</v>
      </c>
      <c r="R959" s="180">
        <f>O959*0.1</f>
        <v>1027.1000000000001</v>
      </c>
    </row>
    <row r="960" spans="1:18" s="167" customFormat="1" ht="12.75" customHeight="1">
      <c r="A960" s="165">
        <v>2</v>
      </c>
      <c r="B960" s="247" t="s">
        <v>158</v>
      </c>
      <c r="C960" s="260">
        <v>6372</v>
      </c>
      <c r="D960" s="260">
        <v>6202</v>
      </c>
      <c r="E960" s="260">
        <f aca="true" t="shared" si="67" ref="E960:E997">D960-C960</f>
        <v>-170</v>
      </c>
      <c r="F960" s="287"/>
      <c r="G960" s="269"/>
      <c r="J960" s="167">
        <v>1804</v>
      </c>
      <c r="K960" s="180">
        <v>1712</v>
      </c>
      <c r="L960" s="167">
        <v>4568</v>
      </c>
      <c r="M960" s="167">
        <v>4490</v>
      </c>
      <c r="O960" s="167">
        <f aca="true" t="shared" si="68" ref="O960:O997">J960+L960</f>
        <v>6372</v>
      </c>
      <c r="P960" s="167">
        <f aca="true" t="shared" si="69" ref="P960:P997">K960+M960</f>
        <v>6202</v>
      </c>
      <c r="R960" s="180">
        <f aca="true" t="shared" si="70" ref="R960:R997">O960*0.1</f>
        <v>637.2</v>
      </c>
    </row>
    <row r="961" spans="1:18" s="167" customFormat="1" ht="12.75" customHeight="1">
      <c r="A961" s="165">
        <v>3</v>
      </c>
      <c r="B961" s="247" t="s">
        <v>159</v>
      </c>
      <c r="C961" s="260">
        <v>5955</v>
      </c>
      <c r="D961" s="260">
        <v>5796</v>
      </c>
      <c r="E961" s="260">
        <f t="shared" si="67"/>
        <v>-159</v>
      </c>
      <c r="F961" s="287"/>
      <c r="G961" s="269"/>
      <c r="J961" s="167">
        <v>1686</v>
      </c>
      <c r="K961" s="180">
        <v>1600</v>
      </c>
      <c r="L961" s="167">
        <v>4269</v>
      </c>
      <c r="M961" s="167">
        <v>4196</v>
      </c>
      <c r="O961" s="167">
        <f t="shared" si="68"/>
        <v>5955</v>
      </c>
      <c r="P961" s="167">
        <f t="shared" si="69"/>
        <v>5796</v>
      </c>
      <c r="R961" s="180">
        <f t="shared" si="70"/>
        <v>595.5</v>
      </c>
    </row>
    <row r="962" spans="1:18" s="167" customFormat="1" ht="12.75" customHeight="1">
      <c r="A962" s="165">
        <v>4</v>
      </c>
      <c r="B962" s="247" t="s">
        <v>160</v>
      </c>
      <c r="C962" s="260">
        <v>4133</v>
      </c>
      <c r="D962" s="260">
        <v>4022</v>
      </c>
      <c r="E962" s="260">
        <f t="shared" si="67"/>
        <v>-111</v>
      </c>
      <c r="F962" s="287"/>
      <c r="G962" s="269"/>
      <c r="J962" s="167">
        <v>1170</v>
      </c>
      <c r="K962" s="180">
        <v>1110</v>
      </c>
      <c r="L962" s="167">
        <v>2963</v>
      </c>
      <c r="M962" s="167">
        <v>2912</v>
      </c>
      <c r="O962" s="167">
        <f t="shared" si="68"/>
        <v>4133</v>
      </c>
      <c r="P962" s="167">
        <f t="shared" si="69"/>
        <v>4022</v>
      </c>
      <c r="R962" s="180">
        <f t="shared" si="70"/>
        <v>413.3</v>
      </c>
    </row>
    <row r="963" spans="1:18" s="167" customFormat="1" ht="12.75" customHeight="1">
      <c r="A963" s="165">
        <v>5</v>
      </c>
      <c r="B963" s="247" t="s">
        <v>161</v>
      </c>
      <c r="C963" s="260">
        <v>7064</v>
      </c>
      <c r="D963" s="260">
        <v>6875</v>
      </c>
      <c r="E963" s="260">
        <f t="shared" si="67"/>
        <v>-189</v>
      </c>
      <c r="F963" s="287"/>
      <c r="G963" s="269"/>
      <c r="J963" s="167">
        <v>2000</v>
      </c>
      <c r="K963" s="180">
        <v>1898</v>
      </c>
      <c r="L963" s="167">
        <v>5064</v>
      </c>
      <c r="M963" s="167">
        <v>4977</v>
      </c>
      <c r="O963" s="167">
        <f t="shared" si="68"/>
        <v>7064</v>
      </c>
      <c r="P963" s="167">
        <f t="shared" si="69"/>
        <v>6875</v>
      </c>
      <c r="R963" s="180">
        <f t="shared" si="70"/>
        <v>706.4000000000001</v>
      </c>
    </row>
    <row r="964" spans="1:18" s="167" customFormat="1" ht="12.75" customHeight="1">
      <c r="A964" s="165">
        <v>6</v>
      </c>
      <c r="B964" s="247" t="s">
        <v>162</v>
      </c>
      <c r="C964" s="260">
        <v>4391</v>
      </c>
      <c r="D964" s="260">
        <v>4274</v>
      </c>
      <c r="E964" s="260">
        <f t="shared" si="67"/>
        <v>-117</v>
      </c>
      <c r="F964" s="287"/>
      <c r="G964" s="269"/>
      <c r="J964" s="167">
        <v>1243</v>
      </c>
      <c r="K964" s="180">
        <v>1180</v>
      </c>
      <c r="L964" s="167">
        <v>3148</v>
      </c>
      <c r="M964" s="167">
        <v>3094</v>
      </c>
      <c r="O964" s="167">
        <f t="shared" si="68"/>
        <v>4391</v>
      </c>
      <c r="P964" s="167">
        <f t="shared" si="69"/>
        <v>4274</v>
      </c>
      <c r="R964" s="180">
        <f t="shared" si="70"/>
        <v>439.1</v>
      </c>
    </row>
    <row r="965" spans="1:18" s="167" customFormat="1" ht="12.75" customHeight="1">
      <c r="A965" s="165">
        <v>7</v>
      </c>
      <c r="B965" s="247" t="s">
        <v>163</v>
      </c>
      <c r="C965" s="260">
        <v>11094</v>
      </c>
      <c r="D965" s="260">
        <v>10798</v>
      </c>
      <c r="E965" s="260">
        <f t="shared" si="67"/>
        <v>-296</v>
      </c>
      <c r="F965" s="287"/>
      <c r="G965" s="269"/>
      <c r="J965" s="167">
        <v>3141</v>
      </c>
      <c r="K965" s="180">
        <v>2981</v>
      </c>
      <c r="L965" s="167">
        <v>7953</v>
      </c>
      <c r="M965" s="167">
        <v>7817</v>
      </c>
      <c r="O965" s="167">
        <f t="shared" si="68"/>
        <v>11094</v>
      </c>
      <c r="P965" s="167">
        <f t="shared" si="69"/>
        <v>10798</v>
      </c>
      <c r="R965" s="180">
        <f t="shared" si="70"/>
        <v>1109.4</v>
      </c>
    </row>
    <row r="966" spans="1:18" s="167" customFormat="1" ht="12.75" customHeight="1">
      <c r="A966" s="165">
        <v>8</v>
      </c>
      <c r="B966" s="247" t="s">
        <v>164</v>
      </c>
      <c r="C966" s="260">
        <v>2581</v>
      </c>
      <c r="D966" s="260">
        <v>2512</v>
      </c>
      <c r="E966" s="260">
        <f t="shared" si="67"/>
        <v>-69</v>
      </c>
      <c r="F966" s="287"/>
      <c r="G966" s="269"/>
      <c r="J966" s="167">
        <v>731</v>
      </c>
      <c r="K966" s="180">
        <v>694</v>
      </c>
      <c r="L966" s="167">
        <v>1850</v>
      </c>
      <c r="M966" s="167">
        <v>1818</v>
      </c>
      <c r="O966" s="167">
        <f t="shared" si="68"/>
        <v>2581</v>
      </c>
      <c r="P966" s="167">
        <f t="shared" si="69"/>
        <v>2512</v>
      </c>
      <c r="R966" s="180">
        <f t="shared" si="70"/>
        <v>258.1</v>
      </c>
    </row>
    <row r="967" spans="1:18" s="167" customFormat="1" ht="12.75" customHeight="1">
      <c r="A967" s="165">
        <v>9</v>
      </c>
      <c r="B967" s="247" t="s">
        <v>165</v>
      </c>
      <c r="C967" s="260">
        <v>2408</v>
      </c>
      <c r="D967" s="260">
        <v>2343</v>
      </c>
      <c r="E967" s="260">
        <f t="shared" si="67"/>
        <v>-65</v>
      </c>
      <c r="F967" s="287"/>
      <c r="G967" s="269"/>
      <c r="J967" s="167">
        <v>682</v>
      </c>
      <c r="K967" s="180">
        <v>647</v>
      </c>
      <c r="L967" s="167">
        <v>1726</v>
      </c>
      <c r="M967" s="167">
        <v>1696</v>
      </c>
      <c r="O967" s="167">
        <f t="shared" si="68"/>
        <v>2408</v>
      </c>
      <c r="P967" s="167">
        <f t="shared" si="69"/>
        <v>2343</v>
      </c>
      <c r="R967" s="180">
        <f t="shared" si="70"/>
        <v>240.8</v>
      </c>
    </row>
    <row r="968" spans="1:18" s="167" customFormat="1" ht="12.75" customHeight="1">
      <c r="A968" s="165">
        <v>10</v>
      </c>
      <c r="B968" s="247" t="s">
        <v>166</v>
      </c>
      <c r="C968" s="260">
        <v>4715</v>
      </c>
      <c r="D968" s="260">
        <v>4589</v>
      </c>
      <c r="E968" s="260">
        <f t="shared" si="67"/>
        <v>-126</v>
      </c>
      <c r="F968" s="287"/>
      <c r="G968" s="269"/>
      <c r="J968" s="167">
        <v>1335</v>
      </c>
      <c r="K968" s="180">
        <v>1267</v>
      </c>
      <c r="L968" s="167">
        <v>3380</v>
      </c>
      <c r="M968" s="167">
        <v>3322</v>
      </c>
      <c r="O968" s="167">
        <f t="shared" si="68"/>
        <v>4715</v>
      </c>
      <c r="P968" s="167">
        <f t="shared" si="69"/>
        <v>4589</v>
      </c>
      <c r="R968" s="180">
        <f t="shared" si="70"/>
        <v>471.5</v>
      </c>
    </row>
    <row r="969" spans="1:18" s="167" customFormat="1" ht="12.75" customHeight="1">
      <c r="A969" s="165">
        <v>11</v>
      </c>
      <c r="B969" s="247" t="s">
        <v>152</v>
      </c>
      <c r="C969" s="260">
        <v>7071</v>
      </c>
      <c r="D969" s="260">
        <v>6882</v>
      </c>
      <c r="E969" s="260">
        <f t="shared" si="67"/>
        <v>-189</v>
      </c>
      <c r="F969" s="287"/>
      <c r="G969" s="269"/>
      <c r="J969" s="167">
        <v>2002</v>
      </c>
      <c r="K969" s="180">
        <v>1900</v>
      </c>
      <c r="L969" s="167">
        <v>5069</v>
      </c>
      <c r="M969" s="167">
        <v>4982</v>
      </c>
      <c r="O969" s="167">
        <f t="shared" si="68"/>
        <v>7071</v>
      </c>
      <c r="P969" s="167">
        <f t="shared" si="69"/>
        <v>6882</v>
      </c>
      <c r="R969" s="180">
        <f t="shared" si="70"/>
        <v>707.1</v>
      </c>
    </row>
    <row r="970" spans="1:18" s="167" customFormat="1" ht="12.75" customHeight="1">
      <c r="A970" s="165">
        <v>12</v>
      </c>
      <c r="B970" s="247" t="s">
        <v>167</v>
      </c>
      <c r="C970" s="260">
        <v>9360</v>
      </c>
      <c r="D970" s="260">
        <v>9110</v>
      </c>
      <c r="E970" s="260">
        <f t="shared" si="67"/>
        <v>-250</v>
      </c>
      <c r="F970" s="287"/>
      <c r="G970" s="269"/>
      <c r="J970" s="167">
        <v>2650</v>
      </c>
      <c r="K970" s="180">
        <v>2515</v>
      </c>
      <c r="L970" s="167">
        <v>6710</v>
      </c>
      <c r="M970" s="167">
        <v>6595</v>
      </c>
      <c r="O970" s="167">
        <f t="shared" si="68"/>
        <v>9360</v>
      </c>
      <c r="P970" s="167">
        <f t="shared" si="69"/>
        <v>9110</v>
      </c>
      <c r="R970" s="180">
        <f t="shared" si="70"/>
        <v>936</v>
      </c>
    </row>
    <row r="971" spans="1:18" s="167" customFormat="1" ht="12.75" customHeight="1">
      <c r="A971" s="165">
        <v>13</v>
      </c>
      <c r="B971" s="247" t="s">
        <v>168</v>
      </c>
      <c r="C971" s="260">
        <v>6996</v>
      </c>
      <c r="D971" s="260">
        <v>6809</v>
      </c>
      <c r="E971" s="260">
        <f t="shared" si="67"/>
        <v>-187</v>
      </c>
      <c r="F971" s="287"/>
      <c r="G971" s="269"/>
      <c r="J971" s="167">
        <v>1981</v>
      </c>
      <c r="K971" s="180">
        <v>1880</v>
      </c>
      <c r="L971" s="167">
        <v>5015</v>
      </c>
      <c r="M971" s="167">
        <v>4929</v>
      </c>
      <c r="O971" s="167">
        <f t="shared" si="68"/>
        <v>6996</v>
      </c>
      <c r="P971" s="167">
        <f t="shared" si="69"/>
        <v>6809</v>
      </c>
      <c r="R971" s="180">
        <f t="shared" si="70"/>
        <v>699.6</v>
      </c>
    </row>
    <row r="972" spans="1:18" s="167" customFormat="1" ht="12.75" customHeight="1">
      <c r="A972" s="165">
        <v>14</v>
      </c>
      <c r="B972" s="247" t="s">
        <v>169</v>
      </c>
      <c r="C972" s="260">
        <v>5793</v>
      </c>
      <c r="D972" s="260">
        <v>5638</v>
      </c>
      <c r="E972" s="260">
        <f t="shared" si="67"/>
        <v>-155</v>
      </c>
      <c r="F972" s="287"/>
      <c r="G972" s="269"/>
      <c r="J972" s="167">
        <v>1640</v>
      </c>
      <c r="K972" s="180">
        <v>1556</v>
      </c>
      <c r="L972" s="167">
        <v>4153</v>
      </c>
      <c r="M972" s="167">
        <v>4082</v>
      </c>
      <c r="O972" s="167">
        <f t="shared" si="68"/>
        <v>5793</v>
      </c>
      <c r="P972" s="167">
        <f t="shared" si="69"/>
        <v>5638</v>
      </c>
      <c r="R972" s="180">
        <f t="shared" si="70"/>
        <v>579.3000000000001</v>
      </c>
    </row>
    <row r="973" spans="1:18" s="167" customFormat="1" ht="12.75" customHeight="1">
      <c r="A973" s="165">
        <v>15</v>
      </c>
      <c r="B973" s="247" t="s">
        <v>170</v>
      </c>
      <c r="C973" s="260">
        <v>9928</v>
      </c>
      <c r="D973" s="260">
        <v>9767</v>
      </c>
      <c r="E973" s="260">
        <f t="shared" si="67"/>
        <v>-161</v>
      </c>
      <c r="F973" s="287"/>
      <c r="G973" s="269"/>
      <c r="J973" s="167">
        <v>2811</v>
      </c>
      <c r="K973" s="180">
        <v>2772</v>
      </c>
      <c r="L973" s="167">
        <v>7117</v>
      </c>
      <c r="M973" s="167">
        <v>6995</v>
      </c>
      <c r="O973" s="167">
        <f t="shared" si="68"/>
        <v>9928</v>
      </c>
      <c r="P973" s="167">
        <f t="shared" si="69"/>
        <v>9767</v>
      </c>
      <c r="R973" s="180">
        <f t="shared" si="70"/>
        <v>992.8000000000001</v>
      </c>
    </row>
    <row r="974" spans="1:18" s="167" customFormat="1" ht="12.75" customHeight="1">
      <c r="A974" s="165">
        <v>16</v>
      </c>
      <c r="B974" s="247" t="s">
        <v>171</v>
      </c>
      <c r="C974" s="260">
        <v>7523</v>
      </c>
      <c r="D974" s="260">
        <v>7322</v>
      </c>
      <c r="E974" s="260">
        <f t="shared" si="67"/>
        <v>-201</v>
      </c>
      <c r="F974" s="287"/>
      <c r="G974" s="269"/>
      <c r="J974" s="167">
        <v>2130</v>
      </c>
      <c r="K974" s="180">
        <v>2021</v>
      </c>
      <c r="L974" s="167">
        <v>5393</v>
      </c>
      <c r="M974" s="167">
        <v>5301</v>
      </c>
      <c r="O974" s="167">
        <f t="shared" si="68"/>
        <v>7523</v>
      </c>
      <c r="P974" s="167">
        <f t="shared" si="69"/>
        <v>7322</v>
      </c>
      <c r="R974" s="180">
        <f t="shared" si="70"/>
        <v>752.3000000000001</v>
      </c>
    </row>
    <row r="975" spans="1:18" s="167" customFormat="1" ht="12.75" customHeight="1">
      <c r="A975" s="165">
        <v>17</v>
      </c>
      <c r="B975" s="247" t="s">
        <v>172</v>
      </c>
      <c r="C975" s="260">
        <v>1685</v>
      </c>
      <c r="D975" s="260">
        <v>1640</v>
      </c>
      <c r="E975" s="260">
        <f t="shared" si="67"/>
        <v>-45</v>
      </c>
      <c r="F975" s="287"/>
      <c r="G975" s="269"/>
      <c r="J975" s="167">
        <v>477</v>
      </c>
      <c r="K975" s="180">
        <v>453</v>
      </c>
      <c r="L975" s="167">
        <v>1208</v>
      </c>
      <c r="M975" s="167">
        <v>1187</v>
      </c>
      <c r="O975" s="167">
        <f t="shared" si="68"/>
        <v>1685</v>
      </c>
      <c r="P975" s="167">
        <f t="shared" si="69"/>
        <v>1640</v>
      </c>
      <c r="R975" s="180">
        <f t="shared" si="70"/>
        <v>168.5</v>
      </c>
    </row>
    <row r="976" spans="1:18" s="167" customFormat="1" ht="12.75" customHeight="1">
      <c r="A976" s="165">
        <v>18</v>
      </c>
      <c r="B976" s="247" t="s">
        <v>173</v>
      </c>
      <c r="C976" s="260">
        <v>6641</v>
      </c>
      <c r="D976" s="260">
        <v>6462</v>
      </c>
      <c r="E976" s="260">
        <f t="shared" si="67"/>
        <v>-179</v>
      </c>
      <c r="F976" s="287"/>
      <c r="G976" s="269"/>
      <c r="H976" s="167" t="s">
        <v>12</v>
      </c>
      <c r="J976" s="167">
        <v>1882</v>
      </c>
      <c r="K976" s="180">
        <v>1784</v>
      </c>
      <c r="L976" s="167">
        <v>4759</v>
      </c>
      <c r="M976" s="167">
        <v>4678</v>
      </c>
      <c r="O976" s="167">
        <f t="shared" si="68"/>
        <v>6641</v>
      </c>
      <c r="P976" s="167">
        <f t="shared" si="69"/>
        <v>6462</v>
      </c>
      <c r="R976" s="180">
        <f t="shared" si="70"/>
        <v>664.1</v>
      </c>
    </row>
    <row r="977" spans="1:18" s="167" customFormat="1" ht="12.75" customHeight="1">
      <c r="A977" s="165">
        <v>19</v>
      </c>
      <c r="B977" s="247" t="s">
        <v>174</v>
      </c>
      <c r="C977" s="260">
        <v>12145</v>
      </c>
      <c r="D977" s="260">
        <v>11821</v>
      </c>
      <c r="E977" s="260">
        <f t="shared" si="67"/>
        <v>-324</v>
      </c>
      <c r="F977" s="287"/>
      <c r="G977" s="269"/>
      <c r="J977" s="167">
        <v>3439</v>
      </c>
      <c r="K977" s="180">
        <v>3264</v>
      </c>
      <c r="L977" s="167">
        <v>8706</v>
      </c>
      <c r="M977" s="167">
        <v>8557</v>
      </c>
      <c r="O977" s="167">
        <f t="shared" si="68"/>
        <v>12145</v>
      </c>
      <c r="P977" s="167">
        <f t="shared" si="69"/>
        <v>11821</v>
      </c>
      <c r="R977" s="180">
        <f t="shared" si="70"/>
        <v>1214.5</v>
      </c>
    </row>
    <row r="978" spans="1:18" s="167" customFormat="1" ht="12.75" customHeight="1">
      <c r="A978" s="165">
        <v>20</v>
      </c>
      <c r="B978" s="247" t="s">
        <v>175</v>
      </c>
      <c r="C978" s="260">
        <v>8106</v>
      </c>
      <c r="D978" s="260">
        <v>7890</v>
      </c>
      <c r="E978" s="260">
        <f t="shared" si="67"/>
        <v>-216</v>
      </c>
      <c r="F978" s="287"/>
      <c r="G978" s="269"/>
      <c r="J978" s="167">
        <v>2295</v>
      </c>
      <c r="K978" s="180">
        <v>2178</v>
      </c>
      <c r="L978" s="167">
        <v>5811</v>
      </c>
      <c r="M978" s="167">
        <v>5712</v>
      </c>
      <c r="O978" s="167">
        <f t="shared" si="68"/>
        <v>8106</v>
      </c>
      <c r="P978" s="167">
        <f t="shared" si="69"/>
        <v>7890</v>
      </c>
      <c r="R978" s="180">
        <f t="shared" si="70"/>
        <v>810.6</v>
      </c>
    </row>
    <row r="979" spans="1:18" s="167" customFormat="1" ht="12.75" customHeight="1">
      <c r="A979" s="165">
        <v>21</v>
      </c>
      <c r="B979" s="247" t="s">
        <v>176</v>
      </c>
      <c r="C979" s="260">
        <v>8490</v>
      </c>
      <c r="D979" s="260">
        <v>8263</v>
      </c>
      <c r="E979" s="260">
        <f t="shared" si="67"/>
        <v>-227</v>
      </c>
      <c r="F979" s="287"/>
      <c r="G979" s="269"/>
      <c r="J979" s="167">
        <v>2404</v>
      </c>
      <c r="K979" s="180">
        <v>2281</v>
      </c>
      <c r="L979" s="167">
        <v>6086</v>
      </c>
      <c r="M979" s="167">
        <v>5982</v>
      </c>
      <c r="O979" s="167">
        <f t="shared" si="68"/>
        <v>8490</v>
      </c>
      <c r="P979" s="167">
        <f t="shared" si="69"/>
        <v>8263</v>
      </c>
      <c r="R979" s="180">
        <f t="shared" si="70"/>
        <v>849</v>
      </c>
    </row>
    <row r="980" spans="1:18" s="167" customFormat="1" ht="12.75" customHeight="1">
      <c r="A980" s="165">
        <v>22</v>
      </c>
      <c r="B980" s="247" t="s">
        <v>177</v>
      </c>
      <c r="C980" s="260">
        <v>11284</v>
      </c>
      <c r="D980" s="260">
        <v>10983</v>
      </c>
      <c r="E980" s="260">
        <f t="shared" si="67"/>
        <v>-301</v>
      </c>
      <c r="F980" s="287"/>
      <c r="G980" s="269"/>
      <c r="J980" s="167">
        <v>3195</v>
      </c>
      <c r="K980" s="180">
        <v>3032</v>
      </c>
      <c r="L980" s="167">
        <v>8089</v>
      </c>
      <c r="M980" s="167">
        <v>7951</v>
      </c>
      <c r="O980" s="167">
        <f t="shared" si="68"/>
        <v>11284</v>
      </c>
      <c r="P980" s="167">
        <f t="shared" si="69"/>
        <v>10983</v>
      </c>
      <c r="R980" s="180">
        <f t="shared" si="70"/>
        <v>1128.4</v>
      </c>
    </row>
    <row r="981" spans="1:18" s="167" customFormat="1" ht="12.75" customHeight="1">
      <c r="A981" s="165">
        <v>23</v>
      </c>
      <c r="B981" s="247" t="s">
        <v>178</v>
      </c>
      <c r="C981" s="260">
        <v>9519</v>
      </c>
      <c r="D981" s="260">
        <v>9265</v>
      </c>
      <c r="E981" s="260">
        <f t="shared" si="67"/>
        <v>-254</v>
      </c>
      <c r="F981" s="287"/>
      <c r="G981" s="269"/>
      <c r="J981" s="167">
        <v>2695</v>
      </c>
      <c r="K981" s="180">
        <v>2558</v>
      </c>
      <c r="L981" s="167">
        <v>6824</v>
      </c>
      <c r="M981" s="167">
        <v>6707</v>
      </c>
      <c r="O981" s="167">
        <f t="shared" si="68"/>
        <v>9519</v>
      </c>
      <c r="P981" s="167">
        <f t="shared" si="69"/>
        <v>9265</v>
      </c>
      <c r="R981" s="180">
        <f t="shared" si="70"/>
        <v>951.9000000000001</v>
      </c>
    </row>
    <row r="982" spans="1:18" s="167" customFormat="1" ht="12.75" customHeight="1">
      <c r="A982" s="165">
        <v>24</v>
      </c>
      <c r="B982" s="247" t="s">
        <v>179</v>
      </c>
      <c r="C982" s="260">
        <v>8044</v>
      </c>
      <c r="D982" s="260">
        <v>7829</v>
      </c>
      <c r="E982" s="260">
        <f t="shared" si="67"/>
        <v>-215</v>
      </c>
      <c r="F982" s="287"/>
      <c r="G982" s="269"/>
      <c r="J982" s="167">
        <v>2278</v>
      </c>
      <c r="K982" s="180">
        <v>2162</v>
      </c>
      <c r="L982" s="167">
        <v>5766</v>
      </c>
      <c r="M982" s="167">
        <v>5667</v>
      </c>
      <c r="O982" s="167">
        <f t="shared" si="68"/>
        <v>8044</v>
      </c>
      <c r="P982" s="167">
        <f t="shared" si="69"/>
        <v>7829</v>
      </c>
      <c r="R982" s="180">
        <f t="shared" si="70"/>
        <v>804.4000000000001</v>
      </c>
    </row>
    <row r="983" spans="1:18" s="167" customFormat="1" ht="12.75" customHeight="1">
      <c r="A983" s="165">
        <v>25</v>
      </c>
      <c r="B983" s="247" t="s">
        <v>180</v>
      </c>
      <c r="C983" s="260">
        <v>6169</v>
      </c>
      <c r="D983" s="260">
        <v>6004</v>
      </c>
      <c r="E983" s="260">
        <f t="shared" si="67"/>
        <v>-165</v>
      </c>
      <c r="F983" s="287"/>
      <c r="G983" s="269"/>
      <c r="J983" s="167">
        <v>1747</v>
      </c>
      <c r="K983" s="180">
        <v>1658</v>
      </c>
      <c r="L983" s="167">
        <v>4422</v>
      </c>
      <c r="M983" s="167">
        <v>4346</v>
      </c>
      <c r="O983" s="167">
        <f t="shared" si="68"/>
        <v>6169</v>
      </c>
      <c r="P983" s="167">
        <f t="shared" si="69"/>
        <v>6004</v>
      </c>
      <c r="R983" s="180">
        <f t="shared" si="70"/>
        <v>616.9000000000001</v>
      </c>
    </row>
    <row r="984" spans="1:18" s="167" customFormat="1" ht="12.75" customHeight="1">
      <c r="A984" s="165">
        <v>26</v>
      </c>
      <c r="B984" s="247" t="s">
        <v>181</v>
      </c>
      <c r="C984" s="260">
        <v>6484</v>
      </c>
      <c r="D984" s="260">
        <v>6311</v>
      </c>
      <c r="E984" s="260">
        <f t="shared" si="67"/>
        <v>-173</v>
      </c>
      <c r="F984" s="287"/>
      <c r="G984" s="269"/>
      <c r="J984" s="167">
        <v>1836</v>
      </c>
      <c r="K984" s="180">
        <v>1742</v>
      </c>
      <c r="L984" s="167">
        <v>4648</v>
      </c>
      <c r="M984" s="167">
        <v>4569</v>
      </c>
      <c r="O984" s="167">
        <f t="shared" si="68"/>
        <v>6484</v>
      </c>
      <c r="P984" s="167">
        <f t="shared" si="69"/>
        <v>6311</v>
      </c>
      <c r="R984" s="180">
        <f t="shared" si="70"/>
        <v>648.4000000000001</v>
      </c>
    </row>
    <row r="985" spans="1:18" s="167" customFormat="1" ht="12.75" customHeight="1">
      <c r="A985" s="165">
        <v>27</v>
      </c>
      <c r="B985" s="247" t="s">
        <v>182</v>
      </c>
      <c r="C985" s="260">
        <v>7638</v>
      </c>
      <c r="D985" s="260">
        <v>7434</v>
      </c>
      <c r="E985" s="260">
        <f t="shared" si="67"/>
        <v>-204</v>
      </c>
      <c r="F985" s="287"/>
      <c r="G985" s="269"/>
      <c r="J985" s="167">
        <v>2163</v>
      </c>
      <c r="K985" s="180">
        <v>2053</v>
      </c>
      <c r="L985" s="167">
        <v>5475</v>
      </c>
      <c r="M985" s="167">
        <v>5381</v>
      </c>
      <c r="O985" s="167">
        <f t="shared" si="68"/>
        <v>7638</v>
      </c>
      <c r="P985" s="167">
        <f t="shared" si="69"/>
        <v>7434</v>
      </c>
      <c r="R985" s="180">
        <f t="shared" si="70"/>
        <v>763.8000000000001</v>
      </c>
    </row>
    <row r="986" spans="1:18" s="167" customFormat="1" ht="12.75" customHeight="1">
      <c r="A986" s="165">
        <v>28</v>
      </c>
      <c r="B986" s="247" t="s">
        <v>183</v>
      </c>
      <c r="C986" s="260">
        <v>6206</v>
      </c>
      <c r="D986" s="260">
        <v>6040</v>
      </c>
      <c r="E986" s="260">
        <f t="shared" si="67"/>
        <v>-166</v>
      </c>
      <c r="F986" s="287"/>
      <c r="G986" s="269"/>
      <c r="J986" s="167">
        <v>1757</v>
      </c>
      <c r="K986" s="180">
        <v>1667</v>
      </c>
      <c r="L986" s="167">
        <v>4449</v>
      </c>
      <c r="M986" s="167">
        <v>4373</v>
      </c>
      <c r="O986" s="167">
        <f t="shared" si="68"/>
        <v>6206</v>
      </c>
      <c r="P986" s="167">
        <f t="shared" si="69"/>
        <v>6040</v>
      </c>
      <c r="R986" s="180">
        <f t="shared" si="70"/>
        <v>620.6</v>
      </c>
    </row>
    <row r="987" spans="1:18" s="167" customFormat="1" ht="12.75" customHeight="1">
      <c r="A987" s="165">
        <v>29</v>
      </c>
      <c r="B987" s="247" t="s">
        <v>184</v>
      </c>
      <c r="C987" s="260">
        <v>6791</v>
      </c>
      <c r="D987" s="260">
        <v>6610</v>
      </c>
      <c r="E987" s="260">
        <f t="shared" si="67"/>
        <v>-181</v>
      </c>
      <c r="F987" s="287"/>
      <c r="G987" s="269"/>
      <c r="J987" s="167">
        <v>1923</v>
      </c>
      <c r="K987" s="180">
        <v>1825</v>
      </c>
      <c r="L987" s="167">
        <v>4868</v>
      </c>
      <c r="M987" s="167">
        <v>4785</v>
      </c>
      <c r="O987" s="167">
        <f t="shared" si="68"/>
        <v>6791</v>
      </c>
      <c r="P987" s="167">
        <f t="shared" si="69"/>
        <v>6610</v>
      </c>
      <c r="R987" s="180">
        <f t="shared" si="70"/>
        <v>679.1</v>
      </c>
    </row>
    <row r="988" spans="1:18" s="167" customFormat="1" ht="12.75" customHeight="1">
      <c r="A988" s="165">
        <v>30</v>
      </c>
      <c r="B988" s="247" t="s">
        <v>185</v>
      </c>
      <c r="C988" s="260">
        <v>5199</v>
      </c>
      <c r="D988" s="260">
        <v>5060</v>
      </c>
      <c r="E988" s="260">
        <f t="shared" si="67"/>
        <v>-139</v>
      </c>
      <c r="F988" s="287"/>
      <c r="G988" s="269"/>
      <c r="J988" s="167">
        <v>1472</v>
      </c>
      <c r="K988" s="180">
        <v>1397</v>
      </c>
      <c r="L988" s="167">
        <v>3727</v>
      </c>
      <c r="M988" s="167">
        <v>3663</v>
      </c>
      <c r="O988" s="167">
        <f t="shared" si="68"/>
        <v>5199</v>
      </c>
      <c r="P988" s="167">
        <f t="shared" si="69"/>
        <v>5060</v>
      </c>
      <c r="R988" s="180">
        <f t="shared" si="70"/>
        <v>519.9</v>
      </c>
    </row>
    <row r="989" spans="1:18" s="167" customFormat="1" ht="12.75" customHeight="1">
      <c r="A989" s="165">
        <v>31</v>
      </c>
      <c r="B989" s="247" t="s">
        <v>186</v>
      </c>
      <c r="C989" s="260">
        <v>2033</v>
      </c>
      <c r="D989" s="260">
        <v>1979</v>
      </c>
      <c r="E989" s="260">
        <f t="shared" si="67"/>
        <v>-54</v>
      </c>
      <c r="F989" s="287"/>
      <c r="G989" s="269"/>
      <c r="J989" s="167">
        <v>576</v>
      </c>
      <c r="K989" s="180">
        <v>547</v>
      </c>
      <c r="L989" s="167">
        <v>1457</v>
      </c>
      <c r="M989" s="167">
        <v>1432</v>
      </c>
      <c r="O989" s="167">
        <f t="shared" si="68"/>
        <v>2033</v>
      </c>
      <c r="P989" s="167">
        <f t="shared" si="69"/>
        <v>1979</v>
      </c>
      <c r="R989" s="180">
        <f t="shared" si="70"/>
        <v>203.3</v>
      </c>
    </row>
    <row r="990" spans="1:18" s="167" customFormat="1" ht="12.75" customHeight="1">
      <c r="A990" s="165">
        <v>32</v>
      </c>
      <c r="B990" s="247" t="s">
        <v>187</v>
      </c>
      <c r="C990" s="260">
        <v>2499</v>
      </c>
      <c r="D990" s="260">
        <v>2432</v>
      </c>
      <c r="E990" s="260">
        <f t="shared" si="67"/>
        <v>-67</v>
      </c>
      <c r="F990" s="287"/>
      <c r="G990" s="269" t="s">
        <v>12</v>
      </c>
      <c r="J990" s="167">
        <v>719</v>
      </c>
      <c r="K990" s="180">
        <v>682</v>
      </c>
      <c r="L990" s="167">
        <v>1780</v>
      </c>
      <c r="M990" s="167">
        <v>1750</v>
      </c>
      <c r="O990" s="167">
        <f t="shared" si="68"/>
        <v>2499</v>
      </c>
      <c r="P990" s="167">
        <f t="shared" si="69"/>
        <v>2432</v>
      </c>
      <c r="R990" s="180">
        <f t="shared" si="70"/>
        <v>249.9</v>
      </c>
    </row>
    <row r="991" spans="1:18" s="167" customFormat="1" ht="12.75" customHeight="1">
      <c r="A991" s="165">
        <v>33</v>
      </c>
      <c r="B991" s="247" t="s">
        <v>188</v>
      </c>
      <c r="C991" s="260">
        <v>5146</v>
      </c>
      <c r="D991" s="260">
        <v>5009</v>
      </c>
      <c r="E991" s="260">
        <f t="shared" si="67"/>
        <v>-137</v>
      </c>
      <c r="F991" s="287" t="s">
        <v>12</v>
      </c>
      <c r="G991" s="269"/>
      <c r="J991" s="167">
        <v>1457</v>
      </c>
      <c r="K991" s="180">
        <v>1383</v>
      </c>
      <c r="L991" s="167">
        <v>3689</v>
      </c>
      <c r="M991" s="167">
        <v>3626</v>
      </c>
      <c r="O991" s="167">
        <f t="shared" si="68"/>
        <v>5146</v>
      </c>
      <c r="P991" s="167">
        <f t="shared" si="69"/>
        <v>5009</v>
      </c>
      <c r="R991" s="180">
        <f t="shared" si="70"/>
        <v>514.6</v>
      </c>
    </row>
    <row r="992" spans="1:18" s="167" customFormat="1" ht="12.75" customHeight="1">
      <c r="A992" s="165">
        <v>34</v>
      </c>
      <c r="B992" s="247" t="s">
        <v>189</v>
      </c>
      <c r="C992" s="260">
        <v>3873</v>
      </c>
      <c r="D992" s="260">
        <v>3770</v>
      </c>
      <c r="E992" s="260">
        <f t="shared" si="67"/>
        <v>-103</v>
      </c>
      <c r="F992" s="287"/>
      <c r="G992" s="269"/>
      <c r="J992" s="167">
        <v>1097</v>
      </c>
      <c r="K992" s="180">
        <v>1041</v>
      </c>
      <c r="L992" s="167">
        <v>2776</v>
      </c>
      <c r="M992" s="167">
        <v>2729</v>
      </c>
      <c r="O992" s="167">
        <f t="shared" si="68"/>
        <v>3873</v>
      </c>
      <c r="P992" s="167">
        <f t="shared" si="69"/>
        <v>3770</v>
      </c>
      <c r="R992" s="180">
        <f t="shared" si="70"/>
        <v>387.3</v>
      </c>
    </row>
    <row r="993" spans="1:18" s="167" customFormat="1" ht="12.75" customHeight="1">
      <c r="A993" s="165">
        <v>35</v>
      </c>
      <c r="B993" s="247" t="s">
        <v>190</v>
      </c>
      <c r="C993" s="260">
        <v>5828</v>
      </c>
      <c r="D993" s="260">
        <v>5673</v>
      </c>
      <c r="E993" s="260">
        <f t="shared" si="67"/>
        <v>-155</v>
      </c>
      <c r="F993" s="287"/>
      <c r="G993" s="269" t="s">
        <v>12</v>
      </c>
      <c r="J993" s="167">
        <v>1650</v>
      </c>
      <c r="K993" s="180">
        <v>1566</v>
      </c>
      <c r="L993" s="167">
        <v>4178</v>
      </c>
      <c r="M993" s="167">
        <v>4107</v>
      </c>
      <c r="O993" s="167">
        <f t="shared" si="68"/>
        <v>5828</v>
      </c>
      <c r="P993" s="167">
        <f t="shared" si="69"/>
        <v>5673</v>
      </c>
      <c r="R993" s="180">
        <f t="shared" si="70"/>
        <v>582.8000000000001</v>
      </c>
    </row>
    <row r="994" spans="1:18" s="167" customFormat="1" ht="12.75" customHeight="1">
      <c r="A994" s="165">
        <v>36</v>
      </c>
      <c r="B994" s="247" t="s">
        <v>191</v>
      </c>
      <c r="C994" s="260">
        <v>4167</v>
      </c>
      <c r="D994" s="260">
        <v>4056</v>
      </c>
      <c r="E994" s="260">
        <f t="shared" si="67"/>
        <v>-111</v>
      </c>
      <c r="F994" s="287"/>
      <c r="G994" s="269"/>
      <c r="J994" s="167">
        <v>1180</v>
      </c>
      <c r="K994" s="180">
        <v>1120</v>
      </c>
      <c r="L994" s="167">
        <v>2987</v>
      </c>
      <c r="M994" s="167">
        <v>2936</v>
      </c>
      <c r="O994" s="167">
        <f t="shared" si="68"/>
        <v>4167</v>
      </c>
      <c r="P994" s="167">
        <f t="shared" si="69"/>
        <v>4056</v>
      </c>
      <c r="R994" s="180">
        <f t="shared" si="70"/>
        <v>416.70000000000005</v>
      </c>
    </row>
    <row r="995" spans="1:18" s="167" customFormat="1" ht="12.75" customHeight="1">
      <c r="A995" s="165">
        <v>37</v>
      </c>
      <c r="B995" s="247" t="s">
        <v>192</v>
      </c>
      <c r="C995" s="260">
        <v>6183</v>
      </c>
      <c r="D995" s="260">
        <v>6019</v>
      </c>
      <c r="E995" s="260">
        <f t="shared" si="67"/>
        <v>-164</v>
      </c>
      <c r="F995" s="287"/>
      <c r="G995" s="269"/>
      <c r="J995" s="167">
        <v>1751</v>
      </c>
      <c r="K995" s="180">
        <v>1663</v>
      </c>
      <c r="L995" s="167">
        <v>4432</v>
      </c>
      <c r="M995" s="167">
        <v>4356</v>
      </c>
      <c r="O995" s="167">
        <f t="shared" si="68"/>
        <v>6183</v>
      </c>
      <c r="P995" s="167">
        <f t="shared" si="69"/>
        <v>6019</v>
      </c>
      <c r="R995" s="180">
        <f t="shared" si="70"/>
        <v>618.3000000000001</v>
      </c>
    </row>
    <row r="996" spans="1:18" s="167" customFormat="1" ht="12.75" customHeight="1">
      <c r="A996" s="165">
        <v>38</v>
      </c>
      <c r="B996" s="247" t="s">
        <v>193</v>
      </c>
      <c r="C996" s="260">
        <v>5531</v>
      </c>
      <c r="D996" s="260">
        <v>5383</v>
      </c>
      <c r="E996" s="260">
        <f t="shared" si="67"/>
        <v>-148</v>
      </c>
      <c r="F996" s="287"/>
      <c r="G996" s="269"/>
      <c r="J996" s="167">
        <v>1566</v>
      </c>
      <c r="K996" s="180">
        <v>1486</v>
      </c>
      <c r="L996" s="167">
        <v>3965</v>
      </c>
      <c r="M996" s="167">
        <v>3897</v>
      </c>
      <c r="O996" s="167">
        <f t="shared" si="68"/>
        <v>5531</v>
      </c>
      <c r="P996" s="167">
        <f t="shared" si="69"/>
        <v>5383</v>
      </c>
      <c r="R996" s="180">
        <f t="shared" si="70"/>
        <v>553.1</v>
      </c>
    </row>
    <row r="997" spans="1:18" s="167" customFormat="1" ht="15" customHeight="1">
      <c r="A997" s="217"/>
      <c r="B997" s="218" t="s">
        <v>27</v>
      </c>
      <c r="C997" s="288">
        <v>245316</v>
      </c>
      <c r="D997" s="288">
        <v>238869</v>
      </c>
      <c r="E997" s="288">
        <f t="shared" si="67"/>
        <v>-6447</v>
      </c>
      <c r="F997" s="289"/>
      <c r="G997" s="290"/>
      <c r="J997" s="167">
        <v>69473</v>
      </c>
      <c r="K997" s="180">
        <v>66035</v>
      </c>
      <c r="L997" s="167">
        <v>175843</v>
      </c>
      <c r="M997" s="167">
        <v>172834</v>
      </c>
      <c r="O997" s="167">
        <f t="shared" si="68"/>
        <v>245316</v>
      </c>
      <c r="P997" s="167">
        <f t="shared" si="69"/>
        <v>238869</v>
      </c>
      <c r="R997" s="180">
        <f t="shared" si="70"/>
        <v>24531.600000000002</v>
      </c>
    </row>
    <row r="998" spans="1:7" s="167" customFormat="1" ht="15" customHeight="1">
      <c r="A998" s="291"/>
      <c r="B998" s="292"/>
      <c r="C998" s="156"/>
      <c r="D998" s="293"/>
      <c r="E998" s="293"/>
      <c r="F998" s="293"/>
      <c r="G998" s="290">
        <f>D997/C997*100</f>
        <v>97.37196106246637</v>
      </c>
    </row>
    <row r="999" spans="1:7" s="167" customFormat="1" ht="15" customHeight="1">
      <c r="A999" s="291"/>
      <c r="B999" s="292"/>
      <c r="C999" s="156"/>
      <c r="D999" s="293"/>
      <c r="E999" s="293"/>
      <c r="F999" s="293"/>
      <c r="G999" s="290"/>
    </row>
    <row r="1000" spans="1:7" s="167" customFormat="1" ht="13.5" customHeight="1">
      <c r="A1000" s="179" t="s">
        <v>70</v>
      </c>
      <c r="B1000" s="281"/>
      <c r="C1000" s="281"/>
      <c r="D1000" s="282"/>
      <c r="E1000" s="282"/>
      <c r="F1000" s="282"/>
      <c r="G1000" s="282"/>
    </row>
    <row r="1001" spans="1:7" s="167" customFormat="1" ht="13.5" customHeight="1">
      <c r="A1001" s="179" t="s">
        <v>249</v>
      </c>
      <c r="B1001" s="281"/>
      <c r="C1001" s="281"/>
      <c r="D1001" s="282"/>
      <c r="E1001" s="282"/>
      <c r="F1001" s="282"/>
      <c r="G1001" s="282"/>
    </row>
    <row r="1002" spans="1:7" s="167" customFormat="1" ht="42" customHeight="1">
      <c r="A1002" s="187" t="s">
        <v>37</v>
      </c>
      <c r="B1002" s="187" t="s">
        <v>38</v>
      </c>
      <c r="C1002" s="187" t="s">
        <v>139</v>
      </c>
      <c r="D1002" s="187" t="s">
        <v>250</v>
      </c>
      <c r="E1002" s="187" t="s">
        <v>71</v>
      </c>
      <c r="F1002" s="187" t="s">
        <v>72</v>
      </c>
      <c r="G1002" s="187" t="s">
        <v>73</v>
      </c>
    </row>
    <row r="1003" spans="1:7" s="167" customFormat="1" ht="14.25">
      <c r="A1003" s="285">
        <v>1</v>
      </c>
      <c r="B1003" s="285">
        <v>2</v>
      </c>
      <c r="C1003" s="285">
        <v>3</v>
      </c>
      <c r="D1003" s="285">
        <v>4</v>
      </c>
      <c r="E1003" s="285">
        <v>5</v>
      </c>
      <c r="F1003" s="285">
        <v>6</v>
      </c>
      <c r="G1003" s="285">
        <v>7</v>
      </c>
    </row>
    <row r="1004" spans="1:7" s="167" customFormat="1" ht="12.75" customHeight="1">
      <c r="A1004" s="165">
        <v>1</v>
      </c>
      <c r="B1004" s="247" t="s">
        <v>157</v>
      </c>
      <c r="C1004" s="164">
        <v>1027.1000000000001</v>
      </c>
      <c r="D1004" s="164">
        <v>42.22556536228339</v>
      </c>
      <c r="E1004" s="164">
        <v>984.8781830781522</v>
      </c>
      <c r="F1004" s="164">
        <f aca="true" t="shared" si="71" ref="F1004:F1018">D1004+E1004</f>
        <v>1027.1037484404355</v>
      </c>
      <c r="G1004" s="171">
        <f aca="true" t="shared" si="72" ref="G1004:G1018">F1004/C1004</f>
        <v>1.0000036495379567</v>
      </c>
    </row>
    <row r="1005" spans="1:7" s="167" customFormat="1" ht="12.75" customHeight="1">
      <c r="A1005" s="165">
        <v>2</v>
      </c>
      <c r="B1005" s="247" t="s">
        <v>158</v>
      </c>
      <c r="C1005" s="164">
        <v>637.2</v>
      </c>
      <c r="D1005" s="164">
        <v>26.19671092963609</v>
      </c>
      <c r="E1005" s="164">
        <v>611.0061126057819</v>
      </c>
      <c r="F1005" s="164">
        <f t="shared" si="71"/>
        <v>637.202823535418</v>
      </c>
      <c r="G1005" s="171">
        <f t="shared" si="72"/>
        <v>1.0000044311604175</v>
      </c>
    </row>
    <row r="1006" spans="1:7" s="167" customFormat="1" ht="12.75" customHeight="1">
      <c r="A1006" s="165">
        <v>3</v>
      </c>
      <c r="B1006" s="247" t="s">
        <v>159</v>
      </c>
      <c r="C1006" s="164">
        <v>595.5</v>
      </c>
      <c r="D1006" s="164">
        <v>24.481996269399403</v>
      </c>
      <c r="E1006" s="164">
        <v>571.020307684782</v>
      </c>
      <c r="F1006" s="164">
        <f t="shared" si="71"/>
        <v>595.5023039541813</v>
      </c>
      <c r="G1006" s="171">
        <f t="shared" si="72"/>
        <v>1.0000038689406907</v>
      </c>
    </row>
    <row r="1007" spans="1:7" s="167" customFormat="1" ht="12.75" customHeight="1">
      <c r="A1007" s="165">
        <v>4</v>
      </c>
      <c r="B1007" s="247" t="s">
        <v>160</v>
      </c>
      <c r="C1007" s="164">
        <v>413.3</v>
      </c>
      <c r="D1007" s="164">
        <v>16.99230614809802</v>
      </c>
      <c r="E1007" s="164">
        <v>396.31014805393863</v>
      </c>
      <c r="F1007" s="164">
        <f t="shared" si="71"/>
        <v>413.30245420203664</v>
      </c>
      <c r="G1007" s="171">
        <f t="shared" si="72"/>
        <v>1.0000059380644486</v>
      </c>
    </row>
    <row r="1008" spans="1:7" s="167" customFormat="1" ht="12.75" customHeight="1">
      <c r="A1008" s="165">
        <v>5</v>
      </c>
      <c r="B1008" s="247" t="s">
        <v>161</v>
      </c>
      <c r="C1008" s="164">
        <v>706.4000000000001</v>
      </c>
      <c r="D1008" s="164">
        <v>29.041187422871538</v>
      </c>
      <c r="E1008" s="164">
        <v>677.3614531461462</v>
      </c>
      <c r="F1008" s="164">
        <f t="shared" si="71"/>
        <v>706.4026405690178</v>
      </c>
      <c r="G1008" s="171">
        <f t="shared" si="72"/>
        <v>1.0000037380648608</v>
      </c>
    </row>
    <row r="1009" spans="1:7" s="167" customFormat="1" ht="12.75" customHeight="1">
      <c r="A1009" s="165">
        <v>6</v>
      </c>
      <c r="B1009" s="247" t="s">
        <v>162</v>
      </c>
      <c r="C1009" s="164">
        <v>439.1</v>
      </c>
      <c r="D1009" s="164">
        <v>18.053250001421723</v>
      </c>
      <c r="E1009" s="164">
        <v>421.04956692592407</v>
      </c>
      <c r="F1009" s="164">
        <f t="shared" si="71"/>
        <v>439.10281692734577</v>
      </c>
      <c r="G1009" s="171">
        <f t="shared" si="72"/>
        <v>1.0000064152296646</v>
      </c>
    </row>
    <row r="1010" spans="1:7" s="167" customFormat="1" ht="12.75" customHeight="1">
      <c r="A1010" s="165">
        <v>7</v>
      </c>
      <c r="B1010" s="247" t="s">
        <v>163</v>
      </c>
      <c r="C1010" s="164">
        <v>1109.4</v>
      </c>
      <c r="D1010" s="164">
        <v>45.60911602964007</v>
      </c>
      <c r="E1010" s="164">
        <v>1063.7950114953774</v>
      </c>
      <c r="F1010" s="164">
        <f t="shared" si="71"/>
        <v>1109.4041275250174</v>
      </c>
      <c r="G1010" s="171">
        <f t="shared" si="72"/>
        <v>1.0000037205020889</v>
      </c>
    </row>
    <row r="1011" spans="1:7" s="167" customFormat="1" ht="12.75" customHeight="1">
      <c r="A1011" s="165">
        <v>8</v>
      </c>
      <c r="B1011" s="247" t="s">
        <v>164</v>
      </c>
      <c r="C1011" s="164">
        <v>258.1</v>
      </c>
      <c r="D1011" s="164">
        <v>10.609438533237032</v>
      </c>
      <c r="E1011" s="164">
        <v>247.4900779402892</v>
      </c>
      <c r="F1011" s="164">
        <f t="shared" si="71"/>
        <v>258.09951647352625</v>
      </c>
      <c r="G1011" s="171">
        <f t="shared" si="72"/>
        <v>0.9999981265925076</v>
      </c>
    </row>
    <row r="1012" spans="1:7" s="167" customFormat="1" ht="12.75" customHeight="1">
      <c r="A1012" s="165">
        <v>9</v>
      </c>
      <c r="B1012" s="247" t="s">
        <v>165</v>
      </c>
      <c r="C1012" s="164">
        <v>240.8</v>
      </c>
      <c r="D1012" s="164">
        <v>9.898319409928174</v>
      </c>
      <c r="E1012" s="164">
        <v>230.9012428051982</v>
      </c>
      <c r="F1012" s="164">
        <f t="shared" si="71"/>
        <v>240.79956221512637</v>
      </c>
      <c r="G1012" s="171">
        <f t="shared" si="72"/>
        <v>0.9999981819565048</v>
      </c>
    </row>
    <row r="1013" spans="1:7" s="167" customFormat="1" ht="12.75" customHeight="1">
      <c r="A1013" s="165">
        <v>10</v>
      </c>
      <c r="B1013" s="247" t="s">
        <v>166</v>
      </c>
      <c r="C1013" s="164">
        <v>471.5</v>
      </c>
      <c r="D1013" s="164">
        <v>19.383730941806043</v>
      </c>
      <c r="E1013" s="164">
        <v>452.1176743465571</v>
      </c>
      <c r="F1013" s="164">
        <f t="shared" si="71"/>
        <v>471.5014052883632</v>
      </c>
      <c r="G1013" s="171">
        <f t="shared" si="72"/>
        <v>1.0000029804631245</v>
      </c>
    </row>
    <row r="1014" spans="1:7" s="167" customFormat="1" ht="12.75" customHeight="1">
      <c r="A1014" s="165">
        <v>11</v>
      </c>
      <c r="B1014" s="247" t="s">
        <v>152</v>
      </c>
      <c r="C1014" s="164">
        <v>707.1</v>
      </c>
      <c r="D1014" s="164">
        <v>29.06986158106947</v>
      </c>
      <c r="E1014" s="164">
        <v>678.0326776891845</v>
      </c>
      <c r="F1014" s="164">
        <f t="shared" si="71"/>
        <v>707.102539270254</v>
      </c>
      <c r="G1014" s="171">
        <f t="shared" si="72"/>
        <v>1.0000035911048706</v>
      </c>
    </row>
    <row r="1015" spans="1:7" s="167" customFormat="1" ht="12.75" customHeight="1">
      <c r="A1015" s="165">
        <v>12</v>
      </c>
      <c r="B1015" s="247" t="s">
        <v>167</v>
      </c>
      <c r="C1015" s="164">
        <v>936</v>
      </c>
      <c r="D1015" s="164">
        <v>38.48072030163271</v>
      </c>
      <c r="E1015" s="164">
        <v>897.5231032627305</v>
      </c>
      <c r="F1015" s="164">
        <f t="shared" si="71"/>
        <v>936.0038235643632</v>
      </c>
      <c r="G1015" s="171">
        <f t="shared" si="72"/>
        <v>1.0000040850046614</v>
      </c>
    </row>
    <row r="1016" spans="1:7" s="167" customFormat="1" ht="12.75" customHeight="1">
      <c r="A1016" s="165">
        <v>13</v>
      </c>
      <c r="B1016" s="247" t="s">
        <v>168</v>
      </c>
      <c r="C1016" s="164">
        <v>699.6</v>
      </c>
      <c r="D1016" s="164">
        <v>28.760180672531746</v>
      </c>
      <c r="E1016" s="164">
        <v>670.8409861566306</v>
      </c>
      <c r="F1016" s="164">
        <f t="shared" si="71"/>
        <v>699.6011668291624</v>
      </c>
      <c r="G1016" s="171">
        <f t="shared" si="72"/>
        <v>1.0000016678518615</v>
      </c>
    </row>
    <row r="1017" spans="1:7" s="167" customFormat="1" ht="12.75" customHeight="1">
      <c r="A1017" s="165">
        <v>14</v>
      </c>
      <c r="B1017" s="247" t="s">
        <v>169</v>
      </c>
      <c r="C1017" s="164">
        <v>579.3000000000001</v>
      </c>
      <c r="D1017" s="164">
        <v>23.816755799207247</v>
      </c>
      <c r="E1017" s="164">
        <v>555.4862539744656</v>
      </c>
      <c r="F1017" s="164">
        <f t="shared" si="71"/>
        <v>579.3030097736729</v>
      </c>
      <c r="G1017" s="171">
        <f t="shared" si="72"/>
        <v>1.000005195535427</v>
      </c>
    </row>
    <row r="1018" spans="1:7" s="167" customFormat="1" ht="12.75" customHeight="1">
      <c r="A1018" s="165">
        <v>15</v>
      </c>
      <c r="B1018" s="247" t="s">
        <v>170</v>
      </c>
      <c r="C1018" s="164">
        <v>992.8000000000001</v>
      </c>
      <c r="D1018" s="164">
        <v>40.814796778944846</v>
      </c>
      <c r="E1018" s="164">
        <v>951.9881804692722</v>
      </c>
      <c r="F1018" s="164">
        <f t="shared" si="71"/>
        <v>992.802977248217</v>
      </c>
      <c r="G1018" s="171">
        <f t="shared" si="72"/>
        <v>1.000002998839864</v>
      </c>
    </row>
    <row r="1019" spans="1:7" s="167" customFormat="1" ht="12.75" customHeight="1">
      <c r="A1019" s="165">
        <v>16</v>
      </c>
      <c r="B1019" s="247" t="s">
        <v>171</v>
      </c>
      <c r="C1019" s="164">
        <v>752.3000000000001</v>
      </c>
      <c r="D1019" s="164">
        <v>30.927947032295855</v>
      </c>
      <c r="E1019" s="164">
        <v>721.3746053253761</v>
      </c>
      <c r="F1019" s="164">
        <f aca="true" t="shared" si="73" ref="F1019:F1030">D1019+E1019</f>
        <v>752.302552357672</v>
      </c>
      <c r="G1019" s="171">
        <f aca="true" t="shared" si="74" ref="G1019:G1030">F1019/C1019</f>
        <v>1.0000033927391625</v>
      </c>
    </row>
    <row r="1020" spans="1:7" s="167" customFormat="1" ht="12.75" customHeight="1">
      <c r="A1020" s="165">
        <v>17</v>
      </c>
      <c r="B1020" s="247" t="s">
        <v>172</v>
      </c>
      <c r="C1020" s="164">
        <v>168.5</v>
      </c>
      <c r="D1020" s="164">
        <v>6.927676620621805</v>
      </c>
      <c r="E1020" s="164">
        <v>161.5733364313783</v>
      </c>
      <c r="F1020" s="164">
        <f t="shared" si="73"/>
        <v>168.5010130520001</v>
      </c>
      <c r="G1020" s="171">
        <f t="shared" si="74"/>
        <v>1.000006012178042</v>
      </c>
    </row>
    <row r="1021" spans="1:7" s="167" customFormat="1" ht="12.75" customHeight="1">
      <c r="A1021" s="165">
        <v>18</v>
      </c>
      <c r="B1021" s="247" t="s">
        <v>173</v>
      </c>
      <c r="C1021" s="164">
        <v>664.1</v>
      </c>
      <c r="D1021" s="164">
        <v>27.292063772797327</v>
      </c>
      <c r="E1021" s="164">
        <v>636.800312902542</v>
      </c>
      <c r="F1021" s="164">
        <f t="shared" si="73"/>
        <v>664.0923766753393</v>
      </c>
      <c r="G1021" s="171">
        <f t="shared" si="74"/>
        <v>0.9999885208181588</v>
      </c>
    </row>
    <row r="1022" spans="1:7" s="167" customFormat="1" ht="12.75" customHeight="1">
      <c r="A1022" s="165">
        <v>19</v>
      </c>
      <c r="B1022" s="247" t="s">
        <v>174</v>
      </c>
      <c r="C1022" s="164">
        <v>1214.5</v>
      </c>
      <c r="D1022" s="164">
        <v>49.92744425424952</v>
      </c>
      <c r="E1022" s="164">
        <v>1164.5745821715664</v>
      </c>
      <c r="F1022" s="164">
        <f t="shared" si="73"/>
        <v>1214.502026425816</v>
      </c>
      <c r="G1022" s="171">
        <f t="shared" si="74"/>
        <v>1.0000016685268143</v>
      </c>
    </row>
    <row r="1023" spans="1:7" s="167" customFormat="1" ht="12.75" customHeight="1">
      <c r="A1023" s="165">
        <v>20</v>
      </c>
      <c r="B1023" s="247" t="s">
        <v>175</v>
      </c>
      <c r="C1023" s="164">
        <v>810.6</v>
      </c>
      <c r="D1023" s="164">
        <v>33.32510665764346</v>
      </c>
      <c r="E1023" s="164">
        <v>777.2780208384288</v>
      </c>
      <c r="F1023" s="164">
        <f t="shared" si="73"/>
        <v>810.6031274960723</v>
      </c>
      <c r="G1023" s="171">
        <f t="shared" si="74"/>
        <v>1.0000038582483004</v>
      </c>
    </row>
    <row r="1024" spans="1:7" s="167" customFormat="1" ht="12.75" customHeight="1">
      <c r="A1024" s="165">
        <v>21</v>
      </c>
      <c r="B1024" s="247" t="s">
        <v>176</v>
      </c>
      <c r="C1024" s="164">
        <v>849</v>
      </c>
      <c r="D1024" s="164">
        <v>34.90218535853005</v>
      </c>
      <c r="E1024" s="164">
        <v>814.0994814851049</v>
      </c>
      <c r="F1024" s="164">
        <f t="shared" si="73"/>
        <v>849.0016668436349</v>
      </c>
      <c r="G1024" s="171">
        <f t="shared" si="74"/>
        <v>1.000001963302279</v>
      </c>
    </row>
    <row r="1025" spans="1:7" s="167" customFormat="1" ht="12.75" customHeight="1">
      <c r="A1025" s="165">
        <v>22</v>
      </c>
      <c r="B1025" s="247" t="s">
        <v>177</v>
      </c>
      <c r="C1025" s="164">
        <v>1128.4</v>
      </c>
      <c r="D1025" s="164">
        <v>46.389053132623985</v>
      </c>
      <c r="E1025" s="164">
        <v>1082.0139633778474</v>
      </c>
      <c r="F1025" s="164">
        <f t="shared" si="73"/>
        <v>1128.4030165104714</v>
      </c>
      <c r="G1025" s="171">
        <f t="shared" si="74"/>
        <v>1.000002673263445</v>
      </c>
    </row>
    <row r="1026" spans="1:7" s="167" customFormat="1" ht="12.75" customHeight="1">
      <c r="A1026" s="165">
        <v>23</v>
      </c>
      <c r="B1026" s="247" t="s">
        <v>178</v>
      </c>
      <c r="C1026" s="164">
        <v>951.9000000000001</v>
      </c>
      <c r="D1026" s="164">
        <v>39.13449110854569</v>
      </c>
      <c r="E1026" s="164">
        <v>912.7694893117448</v>
      </c>
      <c r="F1026" s="164">
        <f t="shared" si="73"/>
        <v>951.9039804202905</v>
      </c>
      <c r="G1026" s="171">
        <f t="shared" si="74"/>
        <v>1.0000041815529892</v>
      </c>
    </row>
    <row r="1027" spans="1:7" s="167" customFormat="1" ht="12.75" customHeight="1">
      <c r="A1027" s="165">
        <v>24</v>
      </c>
      <c r="B1027" s="247" t="s">
        <v>179</v>
      </c>
      <c r="C1027" s="164">
        <v>804.4000000000001</v>
      </c>
      <c r="D1027" s="164">
        <v>33.06703923386202</v>
      </c>
      <c r="E1027" s="164">
        <v>771.3328891715175</v>
      </c>
      <c r="F1027" s="164">
        <f t="shared" si="73"/>
        <v>804.3999284053796</v>
      </c>
      <c r="G1027" s="171">
        <f t="shared" si="74"/>
        <v>0.999999910996245</v>
      </c>
    </row>
    <row r="1028" spans="1:7" s="167" customFormat="1" ht="12.75" customHeight="1">
      <c r="A1028" s="165">
        <v>25</v>
      </c>
      <c r="B1028" s="247" t="s">
        <v>180</v>
      </c>
      <c r="C1028" s="164">
        <v>616.9000000000001</v>
      </c>
      <c r="D1028" s="164">
        <v>25.3594255102563</v>
      </c>
      <c r="E1028" s="164">
        <v>591.5406008576691</v>
      </c>
      <c r="F1028" s="164">
        <f t="shared" si="73"/>
        <v>616.9000263679254</v>
      </c>
      <c r="G1028" s="171">
        <f t="shared" si="74"/>
        <v>1.000000042742625</v>
      </c>
    </row>
    <row r="1029" spans="1:7" s="167" customFormat="1" ht="12.75" customHeight="1">
      <c r="A1029" s="165">
        <v>26</v>
      </c>
      <c r="B1029" s="247" t="s">
        <v>181</v>
      </c>
      <c r="C1029" s="164">
        <v>648.4000000000001</v>
      </c>
      <c r="D1029" s="164">
        <v>26.655497460803097</v>
      </c>
      <c r="E1029" s="164">
        <v>621.7457052943957</v>
      </c>
      <c r="F1029" s="164">
        <f t="shared" si="73"/>
        <v>648.4012027551988</v>
      </c>
      <c r="G1029" s="171">
        <f t="shared" si="74"/>
        <v>1.0000018549586656</v>
      </c>
    </row>
    <row r="1030" spans="1:7" s="167" customFormat="1" ht="12.75" customHeight="1">
      <c r="A1030" s="165">
        <v>27</v>
      </c>
      <c r="B1030" s="247" t="s">
        <v>182</v>
      </c>
      <c r="C1030" s="164">
        <v>763.8000000000001</v>
      </c>
      <c r="D1030" s="164">
        <v>31.398203226742027</v>
      </c>
      <c r="E1030" s="164">
        <v>732.4018656752921</v>
      </c>
      <c r="F1030" s="164">
        <f t="shared" si="73"/>
        <v>763.8000689020341</v>
      </c>
      <c r="G1030" s="171">
        <f t="shared" si="74"/>
        <v>1.0000000902095234</v>
      </c>
    </row>
    <row r="1031" spans="1:7" s="167" customFormat="1" ht="12.75" customHeight="1">
      <c r="A1031" s="165">
        <v>28</v>
      </c>
      <c r="B1031" s="247" t="s">
        <v>183</v>
      </c>
      <c r="C1031" s="164">
        <v>620.6</v>
      </c>
      <c r="D1031" s="164">
        <v>25.514265964525176</v>
      </c>
      <c r="E1031" s="164">
        <v>595.0885020137293</v>
      </c>
      <c r="F1031" s="164">
        <f aca="true" t="shared" si="75" ref="F1031:F1038">D1031+E1031</f>
        <v>620.6027679782545</v>
      </c>
      <c r="G1031" s="171">
        <f aca="true" t="shared" si="76" ref="G1031:G1038">F1031/C1031</f>
        <v>1.000004460164767</v>
      </c>
    </row>
    <row r="1032" spans="1:7" s="167" customFormat="1" ht="12.75" customHeight="1">
      <c r="A1032" s="165">
        <v>29</v>
      </c>
      <c r="B1032" s="247" t="s">
        <v>184</v>
      </c>
      <c r="C1032" s="164">
        <v>679.1</v>
      </c>
      <c r="D1032" s="164">
        <v>27.91716042151237</v>
      </c>
      <c r="E1032" s="164">
        <v>651.1836959676498</v>
      </c>
      <c r="F1032" s="164">
        <f t="shared" si="75"/>
        <v>679.1008563891621</v>
      </c>
      <c r="G1032" s="171">
        <f t="shared" si="76"/>
        <v>1.000001261064883</v>
      </c>
    </row>
    <row r="1033" spans="1:7" s="167" customFormat="1" ht="12.75" customHeight="1">
      <c r="A1033" s="165">
        <v>30</v>
      </c>
      <c r="B1033" s="247" t="s">
        <v>185</v>
      </c>
      <c r="C1033" s="164">
        <v>519.9</v>
      </c>
      <c r="D1033" s="164">
        <v>21.373717520742936</v>
      </c>
      <c r="E1033" s="164">
        <v>498.52805703663853</v>
      </c>
      <c r="F1033" s="164">
        <f t="shared" si="75"/>
        <v>519.9017745573815</v>
      </c>
      <c r="G1033" s="171">
        <f t="shared" si="76"/>
        <v>1.0000034132667466</v>
      </c>
    </row>
    <row r="1034" spans="1:7" s="167" customFormat="1" ht="12.75" customHeight="1">
      <c r="A1034" s="165">
        <v>31</v>
      </c>
      <c r="B1034" s="247" t="s">
        <v>186</v>
      </c>
      <c r="C1034" s="164">
        <v>203.3</v>
      </c>
      <c r="D1034" s="164">
        <v>8.355649698879112</v>
      </c>
      <c r="E1034" s="164">
        <v>194.9427851424285</v>
      </c>
      <c r="F1034" s="164">
        <f t="shared" si="75"/>
        <v>203.29843484130762</v>
      </c>
      <c r="G1034" s="171">
        <f t="shared" si="76"/>
        <v>0.9999923012361417</v>
      </c>
    </row>
    <row r="1035" spans="1:7" s="167" customFormat="1" ht="12.75" customHeight="1">
      <c r="A1035" s="165">
        <v>32</v>
      </c>
      <c r="B1035" s="247" t="s">
        <v>187</v>
      </c>
      <c r="C1035" s="164">
        <v>249.9</v>
      </c>
      <c r="D1035" s="164">
        <v>10.208000318465903</v>
      </c>
      <c r="E1035" s="164">
        <v>239.62716186469694</v>
      </c>
      <c r="F1035" s="164">
        <f t="shared" si="75"/>
        <v>249.83516218316285</v>
      </c>
      <c r="G1035" s="171">
        <f t="shared" si="76"/>
        <v>0.9997405449506316</v>
      </c>
    </row>
    <row r="1036" spans="1:7" s="167" customFormat="1" ht="12.75" customHeight="1">
      <c r="A1036" s="165">
        <v>33</v>
      </c>
      <c r="B1036" s="247" t="s">
        <v>188</v>
      </c>
      <c r="C1036" s="164">
        <v>514.6</v>
      </c>
      <c r="D1036" s="164">
        <v>21.155793918438604</v>
      </c>
      <c r="E1036" s="164">
        <v>493.4459283536337</v>
      </c>
      <c r="F1036" s="164">
        <f t="shared" si="75"/>
        <v>514.6017222720723</v>
      </c>
      <c r="G1036" s="171">
        <f t="shared" si="76"/>
        <v>1.0000033468170857</v>
      </c>
    </row>
    <row r="1037" spans="1:7" s="167" customFormat="1" ht="12.75" customHeight="1">
      <c r="A1037" s="165">
        <v>34</v>
      </c>
      <c r="B1037" s="247" t="s">
        <v>189</v>
      </c>
      <c r="C1037" s="164">
        <v>387.3</v>
      </c>
      <c r="D1037" s="164">
        <v>15.919892631495138</v>
      </c>
      <c r="E1037" s="164">
        <v>371.3789507410849</v>
      </c>
      <c r="F1037" s="164">
        <f t="shared" si="75"/>
        <v>387.29884337258005</v>
      </c>
      <c r="G1037" s="171">
        <f t="shared" si="76"/>
        <v>0.9999970136136845</v>
      </c>
    </row>
    <row r="1038" spans="1:7" s="167" customFormat="1" ht="12.75" customHeight="1">
      <c r="A1038" s="165">
        <v>35</v>
      </c>
      <c r="B1038" s="247" t="s">
        <v>190</v>
      </c>
      <c r="C1038" s="164">
        <v>582.8000000000001</v>
      </c>
      <c r="D1038" s="164">
        <v>23.960126590196936</v>
      </c>
      <c r="E1038" s="164">
        <v>558.8423766896574</v>
      </c>
      <c r="F1038" s="164">
        <f t="shared" si="75"/>
        <v>582.8025032798544</v>
      </c>
      <c r="G1038" s="171">
        <f t="shared" si="76"/>
        <v>1.0000042952639916</v>
      </c>
    </row>
    <row r="1039" spans="1:7" s="167" customFormat="1" ht="12.75" customHeight="1">
      <c r="A1039" s="165">
        <v>36</v>
      </c>
      <c r="B1039" s="247" t="s">
        <v>191</v>
      </c>
      <c r="C1039" s="164">
        <v>416.70000000000005</v>
      </c>
      <c r="D1039" s="164">
        <v>17.12994210744812</v>
      </c>
      <c r="E1039" s="164">
        <v>399.57038154869633</v>
      </c>
      <c r="F1039" s="164">
        <f>D1039+E1039</f>
        <v>416.70032365614446</v>
      </c>
      <c r="G1039" s="171">
        <f>F1039/C1039</f>
        <v>1.0000007767126096</v>
      </c>
    </row>
    <row r="1040" spans="1:7" s="167" customFormat="1" ht="12.75" customHeight="1">
      <c r="A1040" s="165">
        <v>37</v>
      </c>
      <c r="B1040" s="247" t="s">
        <v>192</v>
      </c>
      <c r="C1040" s="164">
        <v>618.3000000000001</v>
      </c>
      <c r="D1040" s="164">
        <v>25.416773826652182</v>
      </c>
      <c r="E1040" s="164">
        <v>592.8830499437461</v>
      </c>
      <c r="F1040" s="164">
        <f>D1040+E1040</f>
        <v>618.2998237703982</v>
      </c>
      <c r="G1040" s="171">
        <f>F1040/C1040</f>
        <v>0.9999997149771925</v>
      </c>
    </row>
    <row r="1041" spans="1:7" s="167" customFormat="1" ht="12.75" customHeight="1">
      <c r="A1041" s="165">
        <v>38</v>
      </c>
      <c r="B1041" s="247" t="s">
        <v>193</v>
      </c>
      <c r="C1041" s="164">
        <v>553.1</v>
      </c>
      <c r="D1041" s="164">
        <v>22.73860745096478</v>
      </c>
      <c r="E1041" s="164">
        <v>530.3632782207438</v>
      </c>
      <c r="F1041" s="164">
        <f>D1041+E1041</f>
        <v>553.1018856717086</v>
      </c>
      <c r="G1041" s="171">
        <f>F1041/C1041</f>
        <v>1.0000034092780845</v>
      </c>
    </row>
    <row r="1042" spans="1:7" s="167" customFormat="1" ht="15" customHeight="1">
      <c r="A1042" s="217"/>
      <c r="B1042" s="218" t="s">
        <v>27</v>
      </c>
      <c r="C1042" s="140">
        <v>24531.600000000002</v>
      </c>
      <c r="D1042" s="140">
        <v>1008.43</v>
      </c>
      <c r="E1042" s="140">
        <v>23523.159999999996</v>
      </c>
      <c r="F1042" s="140">
        <f>D1042+E1042</f>
        <v>24531.589999999997</v>
      </c>
      <c r="G1042" s="175">
        <f>F1042/C1042</f>
        <v>0.9999995923625037</v>
      </c>
    </row>
    <row r="1043" spans="1:7" s="167" customFormat="1" ht="13.5" customHeight="1">
      <c r="A1043" s="270"/>
      <c r="B1043" s="271"/>
      <c r="C1043" s="272"/>
      <c r="D1043" s="272"/>
      <c r="E1043" s="273"/>
      <c r="F1043" s="274"/>
      <c r="G1043" s="275"/>
    </row>
    <row r="1044" spans="1:7" s="167" customFormat="1" ht="13.5" customHeight="1">
      <c r="A1044" s="179" t="s">
        <v>74</v>
      </c>
      <c r="B1044" s="281"/>
      <c r="C1044" s="281"/>
      <c r="D1044" s="281"/>
      <c r="E1044" s="282"/>
      <c r="F1044" s="282"/>
      <c r="G1044" s="282"/>
    </row>
    <row r="1045" spans="1:7" s="167" customFormat="1" ht="13.5" customHeight="1">
      <c r="A1045" s="179" t="s">
        <v>249</v>
      </c>
      <c r="B1045" s="281"/>
      <c r="C1045" s="281"/>
      <c r="D1045" s="281"/>
      <c r="E1045" s="282"/>
      <c r="F1045" s="282"/>
      <c r="G1045" s="282"/>
    </row>
    <row r="1046" spans="1:7" s="167" customFormat="1" ht="42.75">
      <c r="A1046" s="187" t="s">
        <v>37</v>
      </c>
      <c r="B1046" s="187" t="s">
        <v>38</v>
      </c>
      <c r="C1046" s="187" t="s">
        <v>140</v>
      </c>
      <c r="D1046" s="187" t="s">
        <v>75</v>
      </c>
      <c r="E1046" s="187" t="s">
        <v>76</v>
      </c>
      <c r="F1046" s="187" t="s">
        <v>77</v>
      </c>
      <c r="G1046" s="284"/>
    </row>
    <row r="1047" spans="1:7" s="167" customFormat="1" ht="15">
      <c r="A1047" s="285">
        <v>1</v>
      </c>
      <c r="B1047" s="285">
        <v>2</v>
      </c>
      <c r="C1047" s="285">
        <v>3</v>
      </c>
      <c r="D1047" s="285">
        <v>4</v>
      </c>
      <c r="E1047" s="285">
        <v>5</v>
      </c>
      <c r="F1047" s="285">
        <v>6</v>
      </c>
      <c r="G1047" s="284"/>
    </row>
    <row r="1048" spans="1:7" s="167" customFormat="1" ht="12.75" customHeight="1">
      <c r="A1048" s="165">
        <v>1</v>
      </c>
      <c r="B1048" s="247" t="s">
        <v>157</v>
      </c>
      <c r="C1048" s="164">
        <v>1027.1000000000001</v>
      </c>
      <c r="D1048" s="164">
        <v>1027.1037484404355</v>
      </c>
      <c r="E1048" s="164">
        <v>894.8924915935171</v>
      </c>
      <c r="F1048" s="185">
        <f>E1048/C1048</f>
        <v>0.8712807823907283</v>
      </c>
      <c r="G1048" s="219"/>
    </row>
    <row r="1049" spans="1:7" s="167" customFormat="1" ht="12.75" customHeight="1">
      <c r="A1049" s="165">
        <v>2</v>
      </c>
      <c r="B1049" s="247" t="s">
        <v>158</v>
      </c>
      <c r="C1049" s="164">
        <v>637.2</v>
      </c>
      <c r="D1049" s="164">
        <v>637.202823535418</v>
      </c>
      <c r="E1049" s="164">
        <v>555.1802501684048</v>
      </c>
      <c r="F1049" s="185">
        <f aca="true" t="shared" si="77" ref="F1049:F1086">E1049/C1049</f>
        <v>0.8712809952423175</v>
      </c>
      <c r="G1049" s="219"/>
    </row>
    <row r="1050" spans="1:7" s="167" customFormat="1" ht="12.75" customHeight="1">
      <c r="A1050" s="165">
        <v>3</v>
      </c>
      <c r="B1050" s="247" t="s">
        <v>159</v>
      </c>
      <c r="C1050" s="164">
        <v>595.5</v>
      </c>
      <c r="D1050" s="164">
        <v>595.5023039541813</v>
      </c>
      <c r="E1050" s="164">
        <v>518.8477414934923</v>
      </c>
      <c r="F1050" s="185">
        <f t="shared" si="77"/>
        <v>0.8712808421385262</v>
      </c>
      <c r="G1050" s="219"/>
    </row>
    <row r="1051" spans="1:7" s="167" customFormat="1" ht="12.75" customHeight="1">
      <c r="A1051" s="165">
        <v>4</v>
      </c>
      <c r="B1051" s="247" t="s">
        <v>160</v>
      </c>
      <c r="C1051" s="164">
        <v>413.3</v>
      </c>
      <c r="D1051" s="164">
        <v>413.30245420203664</v>
      </c>
      <c r="E1051" s="164">
        <v>360.1006049356097</v>
      </c>
      <c r="F1051" s="185">
        <f t="shared" si="77"/>
        <v>0.8712814056027333</v>
      </c>
      <c r="G1051" s="219"/>
    </row>
    <row r="1052" spans="1:7" s="167" customFormat="1" ht="12.75" customHeight="1">
      <c r="A1052" s="165">
        <v>5</v>
      </c>
      <c r="B1052" s="247" t="s">
        <v>161</v>
      </c>
      <c r="C1052" s="164">
        <v>706.4000000000001</v>
      </c>
      <c r="D1052" s="164">
        <v>706.4026405690178</v>
      </c>
      <c r="E1052" s="164">
        <v>615.4727617104649</v>
      </c>
      <c r="F1052" s="185">
        <f t="shared" si="77"/>
        <v>0.8712808064983929</v>
      </c>
      <c r="G1052" s="219"/>
    </row>
    <row r="1053" spans="1:7" s="167" customFormat="1" ht="12.75" customHeight="1">
      <c r="A1053" s="165">
        <v>6</v>
      </c>
      <c r="B1053" s="247" t="s">
        <v>162</v>
      </c>
      <c r="C1053" s="164">
        <v>439.1</v>
      </c>
      <c r="D1053" s="164">
        <v>439.10281692734577</v>
      </c>
      <c r="E1053" s="164">
        <v>382.57972225757374</v>
      </c>
      <c r="F1053" s="185">
        <f t="shared" si="77"/>
        <v>0.8712815355444631</v>
      </c>
      <c r="G1053" s="219"/>
    </row>
    <row r="1054" spans="1:7" s="167" customFormat="1" ht="12.75" customHeight="1">
      <c r="A1054" s="165">
        <v>7</v>
      </c>
      <c r="B1054" s="247" t="s">
        <v>163</v>
      </c>
      <c r="C1054" s="164">
        <v>1109.4</v>
      </c>
      <c r="D1054" s="164">
        <v>1109.4041275250174</v>
      </c>
      <c r="E1054" s="164">
        <v>966.5989214233924</v>
      </c>
      <c r="F1054" s="185">
        <f t="shared" si="77"/>
        <v>0.8712808017156953</v>
      </c>
      <c r="G1054" s="219"/>
    </row>
    <row r="1055" spans="1:7" s="167" customFormat="1" ht="12.75" customHeight="1">
      <c r="A1055" s="165">
        <v>8</v>
      </c>
      <c r="B1055" s="247" t="s">
        <v>164</v>
      </c>
      <c r="C1055" s="164">
        <v>258.1</v>
      </c>
      <c r="D1055" s="164">
        <v>258.09951647352625</v>
      </c>
      <c r="E1055" s="164">
        <v>224.87718175015874</v>
      </c>
      <c r="F1055" s="185">
        <f t="shared" si="77"/>
        <v>0.8712792783810877</v>
      </c>
      <c r="G1055" s="219"/>
    </row>
    <row r="1056" spans="1:7" s="167" customFormat="1" ht="12.75" customHeight="1">
      <c r="A1056" s="165">
        <v>9</v>
      </c>
      <c r="B1056" s="247" t="s">
        <v>165</v>
      </c>
      <c r="C1056" s="164">
        <v>240.8</v>
      </c>
      <c r="D1056" s="164">
        <v>240.79956221512637</v>
      </c>
      <c r="E1056" s="164">
        <v>209.80405386464375</v>
      </c>
      <c r="F1056" s="185">
        <f t="shared" si="77"/>
        <v>0.8712792934578228</v>
      </c>
      <c r="G1056" s="219"/>
    </row>
    <row r="1057" spans="1:7" s="167" customFormat="1" ht="12.75" customHeight="1">
      <c r="A1057" s="165">
        <v>10</v>
      </c>
      <c r="B1057" s="247" t="s">
        <v>166</v>
      </c>
      <c r="C1057" s="164">
        <v>471.5</v>
      </c>
      <c r="D1057" s="164">
        <v>471.5014052883632</v>
      </c>
      <c r="E1057" s="164">
        <v>410.80880298870443</v>
      </c>
      <c r="F1057" s="185">
        <f t="shared" si="77"/>
        <v>0.8712806001881324</v>
      </c>
      <c r="G1057" s="219"/>
    </row>
    <row r="1058" spans="1:7" s="167" customFormat="1" ht="12.75" customHeight="1">
      <c r="A1058" s="165">
        <v>11</v>
      </c>
      <c r="B1058" s="247" t="s">
        <v>152</v>
      </c>
      <c r="C1058" s="164">
        <v>707.1</v>
      </c>
      <c r="D1058" s="164">
        <v>707.102539270254</v>
      </c>
      <c r="E1058" s="164">
        <v>616.0826299767482</v>
      </c>
      <c r="F1058" s="185">
        <f t="shared" si="77"/>
        <v>0.8712807664782183</v>
      </c>
      <c r="G1058" s="219"/>
    </row>
    <row r="1059" spans="1:7" s="167" customFormat="1" ht="12.75" customHeight="1">
      <c r="A1059" s="165">
        <v>12</v>
      </c>
      <c r="B1059" s="247" t="s">
        <v>167</v>
      </c>
      <c r="C1059" s="164">
        <v>936</v>
      </c>
      <c r="D1059" s="164">
        <v>936.0038235643632</v>
      </c>
      <c r="E1059" s="164">
        <v>815.5189233145759</v>
      </c>
      <c r="F1059" s="185">
        <f t="shared" si="77"/>
        <v>0.871280900977111</v>
      </c>
      <c r="G1059" s="219"/>
    </row>
    <row r="1060" spans="1:7" s="167" customFormat="1" ht="12.75" customHeight="1">
      <c r="A1060" s="165">
        <v>13</v>
      </c>
      <c r="B1060" s="247" t="s">
        <v>168</v>
      </c>
      <c r="C1060" s="164">
        <v>699.6</v>
      </c>
      <c r="D1060" s="164">
        <v>699.6011668291624</v>
      </c>
      <c r="E1060" s="164">
        <v>609.5476578191992</v>
      </c>
      <c r="F1060" s="185">
        <f t="shared" si="77"/>
        <v>0.8712802427375632</v>
      </c>
      <c r="G1060" s="219"/>
    </row>
    <row r="1061" spans="1:7" s="167" customFormat="1" ht="12.75" customHeight="1">
      <c r="A1061" s="165">
        <v>14</v>
      </c>
      <c r="B1061" s="247" t="s">
        <v>169</v>
      </c>
      <c r="C1061" s="164">
        <v>579.3000000000001</v>
      </c>
      <c r="D1061" s="164">
        <v>579.3030097736729</v>
      </c>
      <c r="E1061" s="164">
        <v>504.73320112792703</v>
      </c>
      <c r="F1061" s="185">
        <f t="shared" si="77"/>
        <v>0.8712812033970775</v>
      </c>
      <c r="G1061" s="219"/>
    </row>
    <row r="1062" spans="1:7" s="167" customFormat="1" ht="12.75" customHeight="1">
      <c r="A1062" s="165">
        <v>15</v>
      </c>
      <c r="B1062" s="247" t="s">
        <v>170</v>
      </c>
      <c r="C1062" s="164">
        <v>992.8000000000001</v>
      </c>
      <c r="D1062" s="164">
        <v>992.802977248217</v>
      </c>
      <c r="E1062" s="164">
        <v>865.007384835104</v>
      </c>
      <c r="F1062" s="185">
        <f t="shared" si="77"/>
        <v>0.8712806051924898</v>
      </c>
      <c r="G1062" s="219"/>
    </row>
    <row r="1063" spans="1:7" s="167" customFormat="1" ht="12.75" customHeight="1">
      <c r="A1063" s="165">
        <v>16</v>
      </c>
      <c r="B1063" s="247" t="s">
        <v>171</v>
      </c>
      <c r="C1063" s="164">
        <v>752.3000000000001</v>
      </c>
      <c r="D1063" s="164">
        <v>752.302552357672</v>
      </c>
      <c r="E1063" s="164">
        <v>655.4644799830771</v>
      </c>
      <c r="F1063" s="185">
        <f t="shared" si="77"/>
        <v>0.8712807124592278</v>
      </c>
      <c r="G1063" s="219"/>
    </row>
    <row r="1064" spans="1:7" s="167" customFormat="1" ht="12.75" customHeight="1">
      <c r="A1064" s="165">
        <v>17</v>
      </c>
      <c r="B1064" s="247" t="s">
        <v>172</v>
      </c>
      <c r="C1064" s="164">
        <v>168.5</v>
      </c>
      <c r="D1064" s="164">
        <v>168.5010130520001</v>
      </c>
      <c r="E1064" s="164">
        <v>146.81092024483357</v>
      </c>
      <c r="F1064" s="185">
        <f t="shared" si="77"/>
        <v>0.8712814257853624</v>
      </c>
      <c r="G1064" s="219"/>
    </row>
    <row r="1065" spans="1:7" s="167" customFormat="1" ht="12.75" customHeight="1">
      <c r="A1065" s="165">
        <v>18</v>
      </c>
      <c r="B1065" s="247" t="s">
        <v>173</v>
      </c>
      <c r="C1065" s="164">
        <v>664.1</v>
      </c>
      <c r="D1065" s="164">
        <v>664.0923766753393</v>
      </c>
      <c r="E1065" s="164">
        <v>578.6148315892555</v>
      </c>
      <c r="F1065" s="185">
        <f t="shared" si="77"/>
        <v>0.8712766625346415</v>
      </c>
      <c r="G1065" s="219"/>
    </row>
    <row r="1066" spans="1:7" s="167" customFormat="1" ht="12.75" customHeight="1">
      <c r="A1066" s="165">
        <v>19</v>
      </c>
      <c r="B1066" s="247" t="s">
        <v>174</v>
      </c>
      <c r="C1066" s="164">
        <v>1214.5</v>
      </c>
      <c r="D1066" s="164">
        <v>1214.502026425816</v>
      </c>
      <c r="E1066" s="164">
        <v>1058.1698550279998</v>
      </c>
      <c r="F1066" s="185">
        <f t="shared" si="77"/>
        <v>0.8712802429213666</v>
      </c>
      <c r="G1066" s="219"/>
    </row>
    <row r="1067" spans="1:7" s="167" customFormat="1" ht="12.75" customHeight="1">
      <c r="A1067" s="165">
        <v>20</v>
      </c>
      <c r="B1067" s="247" t="s">
        <v>175</v>
      </c>
      <c r="C1067" s="164">
        <v>810.6</v>
      </c>
      <c r="D1067" s="164">
        <v>810.6031274960723</v>
      </c>
      <c r="E1067" s="164">
        <v>706.2602482772214</v>
      </c>
      <c r="F1067" s="185">
        <f t="shared" si="77"/>
        <v>0.871280839226772</v>
      </c>
      <c r="G1067" s="219"/>
    </row>
    <row r="1068" spans="1:7" s="167" customFormat="1" ht="12.75" customHeight="1">
      <c r="A1068" s="165">
        <v>21</v>
      </c>
      <c r="B1068" s="247" t="s">
        <v>176</v>
      </c>
      <c r="C1068" s="164">
        <v>849</v>
      </c>
      <c r="D1068" s="164">
        <v>849.0016668436349</v>
      </c>
      <c r="E1068" s="164">
        <v>739.7169943922847</v>
      </c>
      <c r="F1068" s="185">
        <f t="shared" si="77"/>
        <v>0.8712803231946816</v>
      </c>
      <c r="G1068" s="219"/>
    </row>
    <row r="1069" spans="1:7" s="167" customFormat="1" ht="12.75" customHeight="1">
      <c r="A1069" s="165">
        <v>22</v>
      </c>
      <c r="B1069" s="247" t="s">
        <v>177</v>
      </c>
      <c r="C1069" s="164">
        <v>1128.4</v>
      </c>
      <c r="D1069" s="164">
        <v>1128.4030165104714</v>
      </c>
      <c r="E1069" s="164">
        <v>983.1529348540912</v>
      </c>
      <c r="F1069" s="185">
        <f t="shared" si="77"/>
        <v>0.8712805165314526</v>
      </c>
      <c r="G1069" s="219"/>
    </row>
    <row r="1070" spans="1:7" s="167" customFormat="1" ht="12.75" customHeight="1">
      <c r="A1070" s="165">
        <v>23</v>
      </c>
      <c r="B1070" s="247" t="s">
        <v>178</v>
      </c>
      <c r="C1070" s="164">
        <v>951.9000000000001</v>
      </c>
      <c r="D1070" s="164">
        <v>951.9039804202905</v>
      </c>
      <c r="E1070" s="164">
        <v>829.3723146675243</v>
      </c>
      <c r="F1070" s="185">
        <f t="shared" si="77"/>
        <v>0.8712809272691714</v>
      </c>
      <c r="G1070" s="219"/>
    </row>
    <row r="1071" spans="1:7" s="167" customFormat="1" ht="12.75" customHeight="1">
      <c r="A1071" s="165">
        <v>24</v>
      </c>
      <c r="B1071" s="247" t="s">
        <v>179</v>
      </c>
      <c r="C1071" s="164">
        <v>804.4000000000001</v>
      </c>
      <c r="D1071" s="164">
        <v>804.3999284053796</v>
      </c>
      <c r="E1071" s="164">
        <v>700.8574424111896</v>
      </c>
      <c r="F1071" s="185">
        <f t="shared" si="77"/>
        <v>0.8712797643102803</v>
      </c>
      <c r="G1071" s="219"/>
    </row>
    <row r="1072" spans="1:7" ht="12.75" customHeight="1">
      <c r="A1072" s="165">
        <v>25</v>
      </c>
      <c r="B1072" s="247" t="s">
        <v>180</v>
      </c>
      <c r="C1072" s="164">
        <v>616.9000000000001</v>
      </c>
      <c r="D1072" s="164">
        <v>616.9000263679254</v>
      </c>
      <c r="E1072" s="164">
        <v>537.4925087356576</v>
      </c>
      <c r="F1072" s="185">
        <f t="shared" si="77"/>
        <v>0.8712798001874817</v>
      </c>
      <c r="G1072" s="31"/>
    </row>
    <row r="1073" spans="1:7" ht="12.75" customHeight="1">
      <c r="A1073" s="165">
        <v>26</v>
      </c>
      <c r="B1073" s="247" t="s">
        <v>181</v>
      </c>
      <c r="C1073" s="164">
        <v>648.4000000000001</v>
      </c>
      <c r="D1073" s="164">
        <v>648.4012027551988</v>
      </c>
      <c r="E1073" s="164">
        <v>564.9381424289376</v>
      </c>
      <c r="F1073" s="185">
        <f t="shared" si="77"/>
        <v>0.8712802936905266</v>
      </c>
      <c r="G1073" s="31"/>
    </row>
    <row r="1074" spans="1:7" ht="12.75" customHeight="1">
      <c r="A1074" s="165">
        <v>27</v>
      </c>
      <c r="B1074" s="247" t="s">
        <v>182</v>
      </c>
      <c r="C1074" s="164">
        <v>763.8000000000001</v>
      </c>
      <c r="D1074" s="164">
        <v>763.8000689020341</v>
      </c>
      <c r="E1074" s="164">
        <v>665.4835212562268</v>
      </c>
      <c r="F1074" s="185">
        <f t="shared" si="77"/>
        <v>0.8712798131136773</v>
      </c>
      <c r="G1074" s="31"/>
    </row>
    <row r="1075" spans="1:7" ht="12.75" customHeight="1">
      <c r="A1075" s="165">
        <v>28</v>
      </c>
      <c r="B1075" s="247" t="s">
        <v>183</v>
      </c>
      <c r="C1075" s="164">
        <v>620.6</v>
      </c>
      <c r="D1075" s="164">
        <v>620.6027679782545</v>
      </c>
      <c r="E1075" s="164">
        <v>540.716990549173</v>
      </c>
      <c r="F1075" s="185">
        <f t="shared" si="77"/>
        <v>0.8712810031407879</v>
      </c>
      <c r="G1075" s="31"/>
    </row>
    <row r="1076" spans="1:7" ht="12.75" customHeight="1">
      <c r="A1076" s="165">
        <v>29</v>
      </c>
      <c r="B1076" s="247" t="s">
        <v>184</v>
      </c>
      <c r="C1076" s="164">
        <v>679.1</v>
      </c>
      <c r="D1076" s="164">
        <v>679.1008563891621</v>
      </c>
      <c r="E1076" s="164">
        <v>591.6863376148847</v>
      </c>
      <c r="F1076" s="185">
        <f t="shared" si="77"/>
        <v>0.8712801319612496</v>
      </c>
      <c r="G1076" s="31"/>
    </row>
    <row r="1077" spans="1:7" ht="12.75" customHeight="1">
      <c r="A1077" s="165">
        <v>30</v>
      </c>
      <c r="B1077" s="247" t="s">
        <v>185</v>
      </c>
      <c r="C1077" s="164">
        <v>519.9</v>
      </c>
      <c r="D1077" s="164">
        <v>519.9017745573815</v>
      </c>
      <c r="E1077" s="164">
        <v>452.978845313833</v>
      </c>
      <c r="F1077" s="185">
        <f t="shared" si="77"/>
        <v>0.8712807180493037</v>
      </c>
      <c r="G1077" s="31"/>
    </row>
    <row r="1078" spans="1:7" ht="12.75" customHeight="1">
      <c r="A1078" s="165">
        <v>31</v>
      </c>
      <c r="B1078" s="247" t="s">
        <v>186</v>
      </c>
      <c r="C1078" s="164">
        <v>203.3</v>
      </c>
      <c r="D1078" s="164">
        <v>203.29843484130762</v>
      </c>
      <c r="E1078" s="164">
        <v>177.130754787431</v>
      </c>
      <c r="F1078" s="185">
        <f t="shared" si="77"/>
        <v>0.871277692018844</v>
      </c>
      <c r="G1078" s="31"/>
    </row>
    <row r="1079" spans="1:7" ht="12.75" customHeight="1">
      <c r="A1079" s="165">
        <v>32</v>
      </c>
      <c r="B1079" s="247" t="s">
        <v>187</v>
      </c>
      <c r="C1079" s="164">
        <v>249.9</v>
      </c>
      <c r="D1079" s="164">
        <v>249.83516218316285</v>
      </c>
      <c r="E1079" s="164">
        <v>217.7151625104792</v>
      </c>
      <c r="F1079" s="185">
        <f t="shared" si="77"/>
        <v>0.8712091336953949</v>
      </c>
      <c r="G1079" s="31" t="s">
        <v>12</v>
      </c>
    </row>
    <row r="1080" spans="1:7" ht="12.75" customHeight="1">
      <c r="A1080" s="165">
        <v>33</v>
      </c>
      <c r="B1080" s="247" t="s">
        <v>188</v>
      </c>
      <c r="C1080" s="164">
        <v>514.6</v>
      </c>
      <c r="D1080" s="164">
        <v>514.6017222720723</v>
      </c>
      <c r="E1080" s="164">
        <v>448.3610481961835</v>
      </c>
      <c r="F1080" s="185">
        <f t="shared" si="77"/>
        <v>0.8712806999537184</v>
      </c>
      <c r="G1080" s="31"/>
    </row>
    <row r="1081" spans="1:7" ht="12.75" customHeight="1">
      <c r="A1081" s="165">
        <v>34</v>
      </c>
      <c r="B1081" s="247" t="s">
        <v>189</v>
      </c>
      <c r="C1081" s="164">
        <v>387.3</v>
      </c>
      <c r="D1081" s="164">
        <v>387.29884337258005</v>
      </c>
      <c r="E1081" s="164">
        <v>337.4463471315466</v>
      </c>
      <c r="F1081" s="185">
        <f t="shared" si="77"/>
        <v>0.8712789752944657</v>
      </c>
      <c r="G1081" s="31"/>
    </row>
    <row r="1082" spans="1:12" ht="12.75" customHeight="1">
      <c r="A1082" s="165">
        <v>35</v>
      </c>
      <c r="B1082" s="247" t="s">
        <v>190</v>
      </c>
      <c r="C1082" s="164">
        <v>582.8000000000001</v>
      </c>
      <c r="D1082" s="164">
        <v>582.8025032798544</v>
      </c>
      <c r="E1082" s="164">
        <v>507.78254245934346</v>
      </c>
      <c r="F1082" s="185">
        <f t="shared" si="77"/>
        <v>0.871280958234975</v>
      </c>
      <c r="G1082" s="31"/>
      <c r="L1082" s="10" t="s">
        <v>12</v>
      </c>
    </row>
    <row r="1083" spans="1:8" ht="12.75" customHeight="1">
      <c r="A1083" s="165">
        <v>36</v>
      </c>
      <c r="B1083" s="247" t="s">
        <v>191</v>
      </c>
      <c r="C1083" s="164">
        <v>416.70000000000005</v>
      </c>
      <c r="D1083" s="164">
        <v>416.70032365614446</v>
      </c>
      <c r="E1083" s="164">
        <v>363.0623760259766</v>
      </c>
      <c r="F1083" s="185">
        <f t="shared" si="77"/>
        <v>0.8712800000623389</v>
      </c>
      <c r="G1083" s="31"/>
      <c r="H1083" s="10" t="s">
        <v>12</v>
      </c>
    </row>
    <row r="1084" spans="1:7" ht="12.75" customHeight="1">
      <c r="A1084" s="165">
        <v>37</v>
      </c>
      <c r="B1084" s="247" t="s">
        <v>192</v>
      </c>
      <c r="C1084" s="164">
        <v>618.3000000000001</v>
      </c>
      <c r="D1084" s="164">
        <v>618.2998237703982</v>
      </c>
      <c r="E1084" s="164">
        <v>538.7122452682243</v>
      </c>
      <c r="F1084" s="185">
        <f t="shared" si="77"/>
        <v>0.8712797109303319</v>
      </c>
      <c r="G1084" s="31"/>
    </row>
    <row r="1085" spans="1:7" ht="12.75" customHeight="1">
      <c r="A1085" s="165">
        <v>38</v>
      </c>
      <c r="B1085" s="247" t="s">
        <v>193</v>
      </c>
      <c r="C1085" s="164">
        <v>553.1</v>
      </c>
      <c r="D1085" s="164">
        <v>553.1018856717086</v>
      </c>
      <c r="E1085" s="164">
        <v>481.9053645522964</v>
      </c>
      <c r="F1085" s="185">
        <f t="shared" si="77"/>
        <v>0.8712807169631105</v>
      </c>
      <c r="G1085" s="31"/>
    </row>
    <row r="1086" spans="1:8" ht="14.25" customHeight="1">
      <c r="A1086" s="34"/>
      <c r="B1086" s="1" t="s">
        <v>27</v>
      </c>
      <c r="C1086" s="140">
        <v>24531.600000000002</v>
      </c>
      <c r="D1086" s="147">
        <v>24531.589999999997</v>
      </c>
      <c r="E1086" s="147">
        <v>21373.884537537182</v>
      </c>
      <c r="F1086" s="152">
        <f t="shared" si="77"/>
        <v>0.8712796775398743</v>
      </c>
      <c r="G1086" s="31"/>
      <c r="H1086" s="10" t="s">
        <v>12</v>
      </c>
    </row>
    <row r="1087" spans="1:7" ht="13.5" customHeight="1">
      <c r="A1087" s="101"/>
      <c r="B1087" s="3"/>
      <c r="C1087" s="4"/>
      <c r="D1087" s="102"/>
      <c r="E1087" s="103"/>
      <c r="F1087" s="102"/>
      <c r="G1087" s="125"/>
    </row>
    <row r="1088" spans="1:7" ht="13.5" customHeight="1">
      <c r="A1088" s="46" t="s">
        <v>78</v>
      </c>
      <c r="B1088" s="98"/>
      <c r="C1088" s="98"/>
      <c r="D1088" s="98"/>
      <c r="E1088" s="99"/>
      <c r="F1088" s="99"/>
      <c r="G1088" s="99"/>
    </row>
    <row r="1089" spans="1:7" ht="13.5" customHeight="1">
      <c r="A1089" s="46" t="s">
        <v>251</v>
      </c>
      <c r="B1089" s="98"/>
      <c r="C1089" s="98"/>
      <c r="D1089" s="98"/>
      <c r="E1089" s="99"/>
      <c r="F1089" s="99"/>
      <c r="G1089" s="99"/>
    </row>
    <row r="1090" spans="1:7" ht="69" customHeight="1">
      <c r="A1090" s="16" t="s">
        <v>37</v>
      </c>
      <c r="B1090" s="16" t="s">
        <v>38</v>
      </c>
      <c r="C1090" s="16" t="s">
        <v>140</v>
      </c>
      <c r="D1090" s="16" t="s">
        <v>75</v>
      </c>
      <c r="E1090" s="16" t="s">
        <v>252</v>
      </c>
      <c r="F1090" s="16" t="s">
        <v>141</v>
      </c>
      <c r="G1090" s="104"/>
    </row>
    <row r="1091" spans="1:7" ht="14.25" customHeight="1">
      <c r="A1091" s="100">
        <v>1</v>
      </c>
      <c r="B1091" s="100">
        <v>2</v>
      </c>
      <c r="C1091" s="100">
        <v>3</v>
      </c>
      <c r="D1091" s="100">
        <v>4</v>
      </c>
      <c r="E1091" s="100">
        <v>5</v>
      </c>
      <c r="F1091" s="100">
        <v>6</v>
      </c>
      <c r="G1091" s="104"/>
    </row>
    <row r="1092" spans="1:7" ht="12.75" customHeight="1">
      <c r="A1092" s="165">
        <v>1</v>
      </c>
      <c r="B1092" s="247" t="s">
        <v>157</v>
      </c>
      <c r="C1092" s="164">
        <v>1027.1000000000001</v>
      </c>
      <c r="D1092" s="164">
        <v>1027.1037484404355</v>
      </c>
      <c r="E1092" s="151">
        <v>132.2112568469185</v>
      </c>
      <c r="F1092" s="185">
        <f>E1092/C1092</f>
        <v>0.12872286714722858</v>
      </c>
      <c r="G1092" s="31"/>
    </row>
    <row r="1093" spans="1:7" ht="12.75" customHeight="1">
      <c r="A1093" s="165">
        <v>2</v>
      </c>
      <c r="B1093" s="247" t="s">
        <v>158</v>
      </c>
      <c r="C1093" s="164">
        <v>637.2</v>
      </c>
      <c r="D1093" s="164">
        <v>637.202823535418</v>
      </c>
      <c r="E1093" s="151">
        <v>82.0225733670132</v>
      </c>
      <c r="F1093" s="185">
        <f aca="true" t="shared" si="78" ref="F1093:F1129">E1093/C1093</f>
        <v>0.1287234359180998</v>
      </c>
      <c r="G1093" s="31"/>
    </row>
    <row r="1094" spans="1:7" ht="12.75" customHeight="1">
      <c r="A1094" s="165">
        <v>3</v>
      </c>
      <c r="B1094" s="247" t="s">
        <v>159</v>
      </c>
      <c r="C1094" s="164">
        <v>595.5</v>
      </c>
      <c r="D1094" s="164">
        <v>595.5023039541813</v>
      </c>
      <c r="E1094" s="151">
        <v>76.65456246068914</v>
      </c>
      <c r="F1094" s="185">
        <f t="shared" si="78"/>
        <v>0.1287230268021648</v>
      </c>
      <c r="G1094" s="31"/>
    </row>
    <row r="1095" spans="1:7" ht="12.75" customHeight="1">
      <c r="A1095" s="165">
        <v>4</v>
      </c>
      <c r="B1095" s="247" t="s">
        <v>160</v>
      </c>
      <c r="C1095" s="164">
        <v>413.3</v>
      </c>
      <c r="D1095" s="164">
        <v>413.30245420203664</v>
      </c>
      <c r="E1095" s="151">
        <v>53.20184926642693</v>
      </c>
      <c r="F1095" s="185">
        <f t="shared" si="78"/>
        <v>0.1287245324617153</v>
      </c>
      <c r="G1095" s="31"/>
    </row>
    <row r="1096" spans="1:7" ht="12.75" customHeight="1">
      <c r="A1096" s="165">
        <v>5</v>
      </c>
      <c r="B1096" s="247" t="s">
        <v>161</v>
      </c>
      <c r="C1096" s="164">
        <v>706.4000000000001</v>
      </c>
      <c r="D1096" s="164">
        <v>706.4026405690178</v>
      </c>
      <c r="E1096" s="151">
        <v>90.92987885855285</v>
      </c>
      <c r="F1096" s="185">
        <f t="shared" si="78"/>
        <v>0.12872293156646777</v>
      </c>
      <c r="G1096" s="31"/>
    </row>
    <row r="1097" spans="1:7" ht="12.75" customHeight="1">
      <c r="A1097" s="165">
        <v>6</v>
      </c>
      <c r="B1097" s="247" t="s">
        <v>162</v>
      </c>
      <c r="C1097" s="164">
        <v>439.1</v>
      </c>
      <c r="D1097" s="164">
        <v>439.10281692734577</v>
      </c>
      <c r="E1097" s="151">
        <v>56.52309466977201</v>
      </c>
      <c r="F1097" s="185">
        <f t="shared" si="78"/>
        <v>0.12872487968520155</v>
      </c>
      <c r="G1097" s="31"/>
    </row>
    <row r="1098" spans="1:7" ht="12.75" customHeight="1">
      <c r="A1098" s="165">
        <v>7</v>
      </c>
      <c r="B1098" s="247" t="s">
        <v>163</v>
      </c>
      <c r="C1098" s="164">
        <v>1109.4</v>
      </c>
      <c r="D1098" s="164">
        <v>1109.4041275250174</v>
      </c>
      <c r="E1098" s="151">
        <v>142.8052061016249</v>
      </c>
      <c r="F1098" s="185">
        <f t="shared" si="78"/>
        <v>0.12872291878639344</v>
      </c>
      <c r="G1098" s="31"/>
    </row>
    <row r="1099" spans="1:7" ht="12.75" customHeight="1">
      <c r="A1099" s="165">
        <v>8</v>
      </c>
      <c r="B1099" s="247" t="s">
        <v>164</v>
      </c>
      <c r="C1099" s="164">
        <v>258.1</v>
      </c>
      <c r="D1099" s="164">
        <v>258.09951647352625</v>
      </c>
      <c r="E1099" s="151">
        <v>33.22233472336754</v>
      </c>
      <c r="F1099" s="185">
        <f t="shared" si="78"/>
        <v>0.12871884821142013</v>
      </c>
      <c r="G1099" s="31"/>
    </row>
    <row r="1100" spans="1:7" ht="12.75" customHeight="1">
      <c r="A1100" s="165">
        <v>9</v>
      </c>
      <c r="B1100" s="247" t="s">
        <v>165</v>
      </c>
      <c r="C1100" s="164">
        <v>240.8</v>
      </c>
      <c r="D1100" s="164">
        <v>240.79956221512637</v>
      </c>
      <c r="E1100" s="151">
        <v>30.99550835048261</v>
      </c>
      <c r="F1100" s="185">
        <f t="shared" si="78"/>
        <v>0.12871888849868193</v>
      </c>
      <c r="G1100" s="31"/>
    </row>
    <row r="1101" spans="1:7" ht="12.75" customHeight="1">
      <c r="A1101" s="165">
        <v>10</v>
      </c>
      <c r="B1101" s="247" t="s">
        <v>166</v>
      </c>
      <c r="C1101" s="164">
        <v>471.5</v>
      </c>
      <c r="D1101" s="164">
        <v>471.5014052883632</v>
      </c>
      <c r="E1101" s="151">
        <v>60.692602299658745</v>
      </c>
      <c r="F1101" s="185">
        <f t="shared" si="78"/>
        <v>0.12872238027499203</v>
      </c>
      <c r="G1101" s="31"/>
    </row>
    <row r="1102" spans="1:7" ht="12.75" customHeight="1">
      <c r="A1102" s="165">
        <v>11</v>
      </c>
      <c r="B1102" s="247" t="s">
        <v>152</v>
      </c>
      <c r="C1102" s="164">
        <v>707.1</v>
      </c>
      <c r="D1102" s="164">
        <v>707.102539270254</v>
      </c>
      <c r="E1102" s="151">
        <v>91.01990929350583</v>
      </c>
      <c r="F1102" s="185">
        <f t="shared" si="78"/>
        <v>0.12872282462665227</v>
      </c>
      <c r="G1102" s="31"/>
    </row>
    <row r="1103" spans="1:7" ht="12.75" customHeight="1">
      <c r="A1103" s="165">
        <v>12</v>
      </c>
      <c r="B1103" s="247" t="s">
        <v>167</v>
      </c>
      <c r="C1103" s="164">
        <v>936</v>
      </c>
      <c r="D1103" s="164">
        <v>936.0038235643632</v>
      </c>
      <c r="E1103" s="151">
        <v>120.48490024978722</v>
      </c>
      <c r="F1103" s="185">
        <f t="shared" si="78"/>
        <v>0.12872318402755045</v>
      </c>
      <c r="G1103" s="31"/>
    </row>
    <row r="1104" spans="1:7" ht="12.75" customHeight="1">
      <c r="A1104" s="165">
        <v>13</v>
      </c>
      <c r="B1104" s="247" t="s">
        <v>168</v>
      </c>
      <c r="C1104" s="164">
        <v>699.6</v>
      </c>
      <c r="D1104" s="164">
        <v>699.6011668291624</v>
      </c>
      <c r="E1104" s="151">
        <v>90.05350900996302</v>
      </c>
      <c r="F1104" s="185">
        <f t="shared" si="78"/>
        <v>0.1287214251142982</v>
      </c>
      <c r="G1104" s="31"/>
    </row>
    <row r="1105" spans="1:7" ht="12.75" customHeight="1">
      <c r="A1105" s="165">
        <v>14</v>
      </c>
      <c r="B1105" s="247" t="s">
        <v>169</v>
      </c>
      <c r="C1105" s="164">
        <v>579.3000000000001</v>
      </c>
      <c r="D1105" s="164">
        <v>579.3030097736729</v>
      </c>
      <c r="E1105" s="151">
        <v>74.56980864574584</v>
      </c>
      <c r="F1105" s="185">
        <f t="shared" si="78"/>
        <v>0.12872399213834942</v>
      </c>
      <c r="G1105" s="31"/>
    </row>
    <row r="1106" spans="1:7" ht="12.75" customHeight="1">
      <c r="A1106" s="165">
        <v>15</v>
      </c>
      <c r="B1106" s="247" t="s">
        <v>170</v>
      </c>
      <c r="C1106" s="164">
        <v>992.8000000000001</v>
      </c>
      <c r="D1106" s="164">
        <v>992.802977248217</v>
      </c>
      <c r="E1106" s="151">
        <v>127.79559241311298</v>
      </c>
      <c r="F1106" s="185">
        <f t="shared" si="78"/>
        <v>0.12872239364737406</v>
      </c>
      <c r="G1106" s="31"/>
    </row>
    <row r="1107" spans="1:7" ht="12.75" customHeight="1">
      <c r="A1107" s="165">
        <v>16</v>
      </c>
      <c r="B1107" s="247" t="s">
        <v>171</v>
      </c>
      <c r="C1107" s="164">
        <v>752.3000000000001</v>
      </c>
      <c r="D1107" s="164">
        <v>752.302552357672</v>
      </c>
      <c r="E1107" s="151">
        <v>96.83807237459479</v>
      </c>
      <c r="F1107" s="185">
        <f t="shared" si="78"/>
        <v>0.12872268027993458</v>
      </c>
      <c r="G1107" s="31"/>
    </row>
    <row r="1108" spans="1:7" ht="12.75" customHeight="1">
      <c r="A1108" s="165">
        <v>17</v>
      </c>
      <c r="B1108" s="247" t="s">
        <v>172</v>
      </c>
      <c r="C1108" s="164">
        <v>168.5</v>
      </c>
      <c r="D1108" s="164">
        <v>168.5010130520001</v>
      </c>
      <c r="E1108" s="151">
        <v>21.690092807166543</v>
      </c>
      <c r="F1108" s="185">
        <f t="shared" si="78"/>
        <v>0.12872458639267978</v>
      </c>
      <c r="G1108" s="31"/>
    </row>
    <row r="1109" spans="1:7" ht="12.75" customHeight="1">
      <c r="A1109" s="165">
        <v>18</v>
      </c>
      <c r="B1109" s="247" t="s">
        <v>173</v>
      </c>
      <c r="C1109" s="164">
        <v>664.1</v>
      </c>
      <c r="D1109" s="164">
        <v>664.0923766753393</v>
      </c>
      <c r="E1109" s="151">
        <v>85.47754508608392</v>
      </c>
      <c r="F1109" s="185">
        <f t="shared" si="78"/>
        <v>0.12871185828351742</v>
      </c>
      <c r="G1109" s="31"/>
    </row>
    <row r="1110" spans="1:7" ht="12.75" customHeight="1">
      <c r="A1110" s="165">
        <v>19</v>
      </c>
      <c r="B1110" s="247" t="s">
        <v>174</v>
      </c>
      <c r="C1110" s="164">
        <v>1214.5</v>
      </c>
      <c r="D1110" s="164">
        <v>1214.502026425816</v>
      </c>
      <c r="E1110" s="151">
        <v>156.33217139781618</v>
      </c>
      <c r="F1110" s="185">
        <f t="shared" si="78"/>
        <v>0.12872142560544766</v>
      </c>
      <c r="G1110" s="31"/>
    </row>
    <row r="1111" spans="1:7" ht="12.75" customHeight="1">
      <c r="A1111" s="165">
        <v>20</v>
      </c>
      <c r="B1111" s="247" t="s">
        <v>175</v>
      </c>
      <c r="C1111" s="164">
        <v>810.6</v>
      </c>
      <c r="D1111" s="164">
        <v>810.6031274960723</v>
      </c>
      <c r="E1111" s="151">
        <v>104.34287921885078</v>
      </c>
      <c r="F1111" s="185">
        <f t="shared" si="78"/>
        <v>0.12872301902152822</v>
      </c>
      <c r="G1111" s="31"/>
    </row>
    <row r="1112" spans="1:7" ht="12.75" customHeight="1">
      <c r="A1112" s="165">
        <v>21</v>
      </c>
      <c r="B1112" s="247" t="s">
        <v>176</v>
      </c>
      <c r="C1112" s="164">
        <v>849</v>
      </c>
      <c r="D1112" s="164">
        <v>849.0016668436349</v>
      </c>
      <c r="E1112" s="151">
        <v>109.2846724513501</v>
      </c>
      <c r="F1112" s="185">
        <f t="shared" si="78"/>
        <v>0.1287216401075973</v>
      </c>
      <c r="G1112" s="31"/>
    </row>
    <row r="1113" spans="1:8" ht="12.75" customHeight="1">
      <c r="A1113" s="165">
        <v>22</v>
      </c>
      <c r="B1113" s="247" t="s">
        <v>177</v>
      </c>
      <c r="C1113" s="164">
        <v>1128.4</v>
      </c>
      <c r="D1113" s="164">
        <v>1128.4030165104714</v>
      </c>
      <c r="E1113" s="151">
        <v>145.2500816563802</v>
      </c>
      <c r="F1113" s="185">
        <f t="shared" si="78"/>
        <v>0.12872215673199236</v>
      </c>
      <c r="G1113" s="31"/>
      <c r="H1113" s="10" t="s">
        <v>12</v>
      </c>
    </row>
    <row r="1114" spans="1:7" ht="12.75" customHeight="1">
      <c r="A1114" s="165">
        <v>23</v>
      </c>
      <c r="B1114" s="247" t="s">
        <v>178</v>
      </c>
      <c r="C1114" s="164">
        <v>951.9000000000001</v>
      </c>
      <c r="D1114" s="164">
        <v>951.9039804202905</v>
      </c>
      <c r="E1114" s="151">
        <v>122.53166575276629</v>
      </c>
      <c r="F1114" s="185">
        <f t="shared" si="78"/>
        <v>0.12872325428381792</v>
      </c>
      <c r="G1114" s="31"/>
    </row>
    <row r="1115" spans="1:7" ht="12.75" customHeight="1">
      <c r="A1115" s="165">
        <v>24</v>
      </c>
      <c r="B1115" s="247" t="s">
        <v>179</v>
      </c>
      <c r="C1115" s="164">
        <v>804.4000000000001</v>
      </c>
      <c r="D1115" s="164">
        <v>804.3999284053796</v>
      </c>
      <c r="E1115" s="151">
        <v>103.54248599418995</v>
      </c>
      <c r="F1115" s="185">
        <f t="shared" si="78"/>
        <v>0.1287201466859646</v>
      </c>
      <c r="G1115" s="31"/>
    </row>
    <row r="1116" spans="1:7" ht="12.75" customHeight="1">
      <c r="A1116" s="165">
        <v>25</v>
      </c>
      <c r="B1116" s="247" t="s">
        <v>180</v>
      </c>
      <c r="C1116" s="164">
        <v>616.9000000000001</v>
      </c>
      <c r="D1116" s="164">
        <v>616.9000263679254</v>
      </c>
      <c r="E1116" s="151">
        <v>79.40751763226785</v>
      </c>
      <c r="F1116" s="185">
        <f t="shared" si="78"/>
        <v>0.1287202425551432</v>
      </c>
      <c r="G1116" s="31"/>
    </row>
    <row r="1117" spans="1:7" ht="12.75" customHeight="1">
      <c r="A1117" s="165">
        <v>26</v>
      </c>
      <c r="B1117" s="247" t="s">
        <v>181</v>
      </c>
      <c r="C1117" s="164">
        <v>648.4000000000001</v>
      </c>
      <c r="D1117" s="164">
        <v>648.4012027551988</v>
      </c>
      <c r="E1117" s="151">
        <v>83.46306032626131</v>
      </c>
      <c r="F1117" s="185">
        <f t="shared" si="78"/>
        <v>0.12872156126813897</v>
      </c>
      <c r="G1117" s="31"/>
    </row>
    <row r="1118" spans="1:7" ht="12.75" customHeight="1">
      <c r="A1118" s="165">
        <v>27</v>
      </c>
      <c r="B1118" s="247" t="s">
        <v>182</v>
      </c>
      <c r="C1118" s="164">
        <v>763.8000000000001</v>
      </c>
      <c r="D1118" s="164">
        <v>763.8000689020341</v>
      </c>
      <c r="E1118" s="151">
        <v>98.3165476458073</v>
      </c>
      <c r="F1118" s="185">
        <f t="shared" si="78"/>
        <v>0.12872027709584616</v>
      </c>
      <c r="G1118" s="31"/>
    </row>
    <row r="1119" spans="1:7" ht="12.75" customHeight="1">
      <c r="A1119" s="165">
        <v>28</v>
      </c>
      <c r="B1119" s="247" t="s">
        <v>183</v>
      </c>
      <c r="C1119" s="164">
        <v>620.6</v>
      </c>
      <c r="D1119" s="164">
        <v>620.6027679782545</v>
      </c>
      <c r="E1119" s="151">
        <v>79.88577742908137</v>
      </c>
      <c r="F1119" s="185">
        <f t="shared" si="78"/>
        <v>0.128723457023979</v>
      </c>
      <c r="G1119" s="31"/>
    </row>
    <row r="1120" spans="1:7" ht="12.75" customHeight="1">
      <c r="A1120" s="165">
        <v>29</v>
      </c>
      <c r="B1120" s="247" t="s">
        <v>184</v>
      </c>
      <c r="C1120" s="164">
        <v>679.1</v>
      </c>
      <c r="D1120" s="164">
        <v>679.1008563891621</v>
      </c>
      <c r="E1120" s="151">
        <v>87.41451877427758</v>
      </c>
      <c r="F1120" s="185">
        <f t="shared" si="78"/>
        <v>0.1287211291036336</v>
      </c>
      <c r="G1120" s="31"/>
    </row>
    <row r="1121" spans="1:7" ht="12.75" customHeight="1">
      <c r="A1121" s="165">
        <v>30</v>
      </c>
      <c r="B1121" s="247" t="s">
        <v>185</v>
      </c>
      <c r="C1121" s="164">
        <v>519.9</v>
      </c>
      <c r="D1121" s="164">
        <v>519.9017745573815</v>
      </c>
      <c r="E1121" s="151">
        <v>66.92292924354845</v>
      </c>
      <c r="F1121" s="185">
        <f t="shared" si="78"/>
        <v>0.1287226952174427</v>
      </c>
      <c r="G1121" s="31"/>
    </row>
    <row r="1122" spans="1:7" ht="12.75" customHeight="1">
      <c r="A1122" s="165">
        <v>31</v>
      </c>
      <c r="B1122" s="247" t="s">
        <v>186</v>
      </c>
      <c r="C1122" s="164">
        <v>203.3</v>
      </c>
      <c r="D1122" s="164">
        <v>203.29843484130762</v>
      </c>
      <c r="E1122" s="151">
        <v>26.16768005387663</v>
      </c>
      <c r="F1122" s="185">
        <f t="shared" si="78"/>
        <v>0.12871460921729774</v>
      </c>
      <c r="G1122" s="31"/>
    </row>
    <row r="1123" spans="1:10" ht="12.75" customHeight="1">
      <c r="A1123" s="165">
        <v>32</v>
      </c>
      <c r="B1123" s="247" t="s">
        <v>187</v>
      </c>
      <c r="C1123" s="164">
        <v>249.9</v>
      </c>
      <c r="D1123" s="164">
        <v>249.83516218316285</v>
      </c>
      <c r="E1123" s="151">
        <v>32.11999967268366</v>
      </c>
      <c r="F1123" s="185">
        <f t="shared" si="78"/>
        <v>0.12853141125523673</v>
      </c>
      <c r="G1123" s="31"/>
      <c r="J1123" s="10" t="s">
        <v>12</v>
      </c>
    </row>
    <row r="1124" spans="1:7" ht="12.75" customHeight="1">
      <c r="A1124" s="165">
        <v>33</v>
      </c>
      <c r="B1124" s="247" t="s">
        <v>188</v>
      </c>
      <c r="C1124" s="164">
        <v>514.6</v>
      </c>
      <c r="D1124" s="164">
        <v>514.6017222720723</v>
      </c>
      <c r="E1124" s="151">
        <v>66.24067407588873</v>
      </c>
      <c r="F1124" s="185">
        <f t="shared" si="78"/>
        <v>0.12872264686336715</v>
      </c>
      <c r="G1124" s="31"/>
    </row>
    <row r="1125" spans="1:7" ht="12.75" customHeight="1">
      <c r="A1125" s="165">
        <v>34</v>
      </c>
      <c r="B1125" s="247" t="s">
        <v>189</v>
      </c>
      <c r="C1125" s="164">
        <v>387.3</v>
      </c>
      <c r="D1125" s="164">
        <v>387.29884337258005</v>
      </c>
      <c r="E1125" s="151">
        <v>49.852496241033464</v>
      </c>
      <c r="F1125" s="303">
        <f t="shared" si="78"/>
        <v>0.12871803831921885</v>
      </c>
      <c r="G1125" s="31"/>
    </row>
    <row r="1126" spans="1:7" ht="12.75" customHeight="1">
      <c r="A1126" s="165">
        <v>35</v>
      </c>
      <c r="B1126" s="247" t="s">
        <v>190</v>
      </c>
      <c r="C1126" s="164">
        <v>582.8000000000001</v>
      </c>
      <c r="D1126" s="164">
        <v>582.8025032798544</v>
      </c>
      <c r="E1126" s="151">
        <v>75.01996082051087</v>
      </c>
      <c r="F1126" s="303">
        <f t="shared" si="78"/>
        <v>0.1287233370290166</v>
      </c>
      <c r="G1126" s="31"/>
    </row>
    <row r="1127" spans="1:8" ht="12.75" customHeight="1">
      <c r="A1127" s="165">
        <v>36</v>
      </c>
      <c r="B1127" s="247" t="s">
        <v>191</v>
      </c>
      <c r="C1127" s="164">
        <v>416.70000000000005</v>
      </c>
      <c r="D1127" s="164">
        <v>416.70032365614446</v>
      </c>
      <c r="E1127" s="151">
        <v>53.63794763016779</v>
      </c>
      <c r="F1127" s="303">
        <f t="shared" si="78"/>
        <v>0.12872077665027065</v>
      </c>
      <c r="G1127" s="31"/>
      <c r="H1127" s="10" t="s">
        <v>12</v>
      </c>
    </row>
    <row r="1128" spans="1:7" ht="12.75" customHeight="1">
      <c r="A1128" s="165">
        <v>37</v>
      </c>
      <c r="B1128" s="247" t="s">
        <v>192</v>
      </c>
      <c r="C1128" s="164">
        <v>618.3000000000001</v>
      </c>
      <c r="D1128" s="164">
        <v>618.2998237703982</v>
      </c>
      <c r="E1128" s="151">
        <v>79.58757850217393</v>
      </c>
      <c r="F1128" s="303">
        <f t="shared" si="78"/>
        <v>0.12872000404686063</v>
      </c>
      <c r="G1128" s="31"/>
    </row>
    <row r="1129" spans="1:7" ht="12.75" customHeight="1">
      <c r="A1129" s="165">
        <v>38</v>
      </c>
      <c r="B1129" s="247" t="s">
        <v>193</v>
      </c>
      <c r="C1129" s="164">
        <v>553.1</v>
      </c>
      <c r="D1129" s="164">
        <v>553.1018856717086</v>
      </c>
      <c r="E1129" s="151">
        <v>71.19652111941218</v>
      </c>
      <c r="F1129" s="303">
        <f t="shared" si="78"/>
        <v>0.1287226923149741</v>
      </c>
      <c r="G1129" s="31"/>
    </row>
    <row r="1130" spans="1:7" ht="12.75" customHeight="1">
      <c r="A1130" s="34"/>
      <c r="B1130" s="1" t="s">
        <v>27</v>
      </c>
      <c r="C1130" s="140">
        <v>24531.600000000002</v>
      </c>
      <c r="D1130" s="147">
        <v>24531.589999999997</v>
      </c>
      <c r="E1130" s="147">
        <v>3157.7054624628145</v>
      </c>
      <c r="F1130" s="304">
        <f>E1130/C1130</f>
        <v>0.12871991482262934</v>
      </c>
      <c r="G1130" s="31"/>
    </row>
    <row r="1131" spans="1:7" ht="12.75" customHeight="1">
      <c r="A1131" s="40"/>
      <c r="B1131" s="2"/>
      <c r="C1131" s="157"/>
      <c r="D1131" s="157"/>
      <c r="E1131" s="157"/>
      <c r="F1131" s="158"/>
      <c r="G1131" s="31"/>
    </row>
    <row r="1132" ht="24" customHeight="1">
      <c r="A1132" s="46" t="s">
        <v>79</v>
      </c>
    </row>
    <row r="1133" ht="9" customHeight="1"/>
    <row r="1134" ht="14.25">
      <c r="A1134" s="9" t="s">
        <v>80</v>
      </c>
    </row>
    <row r="1135" spans="1:7" ht="30" customHeight="1">
      <c r="A1135" s="165" t="s">
        <v>20</v>
      </c>
      <c r="B1135" s="165"/>
      <c r="C1135" s="166" t="s">
        <v>34</v>
      </c>
      <c r="D1135" s="166" t="s">
        <v>35</v>
      </c>
      <c r="E1135" s="166" t="s">
        <v>6</v>
      </c>
      <c r="F1135" s="166" t="s">
        <v>28</v>
      </c>
      <c r="G1135" s="167"/>
    </row>
    <row r="1136" spans="1:7" ht="13.5" customHeight="1">
      <c r="A1136" s="227">
        <v>1</v>
      </c>
      <c r="B1136" s="227">
        <v>2</v>
      </c>
      <c r="C1136" s="227">
        <v>3</v>
      </c>
      <c r="D1136" s="227">
        <v>4</v>
      </c>
      <c r="E1136" s="227" t="s">
        <v>36</v>
      </c>
      <c r="F1136" s="227">
        <v>6</v>
      </c>
      <c r="G1136" s="167"/>
    </row>
    <row r="1137" spans="1:7" ht="27" customHeight="1">
      <c r="A1137" s="311">
        <v>1</v>
      </c>
      <c r="B1137" s="312" t="s">
        <v>212</v>
      </c>
      <c r="C1137" s="310">
        <v>2942.77</v>
      </c>
      <c r="D1137" s="310">
        <v>2942.77</v>
      </c>
      <c r="E1137" s="300">
        <f>C1137-D1137</f>
        <v>0</v>
      </c>
      <c r="F1137" s="317">
        <f>E1137/C1137</f>
        <v>0</v>
      </c>
      <c r="G1137" s="172"/>
    </row>
    <row r="1138" spans="1:7" ht="28.5">
      <c r="A1138" s="311">
        <v>2</v>
      </c>
      <c r="B1138" s="312" t="s">
        <v>250</v>
      </c>
      <c r="C1138" s="324">
        <v>134.04</v>
      </c>
      <c r="D1138" s="324">
        <v>134.04</v>
      </c>
      <c r="E1138" s="300">
        <f>C1138-D1138</f>
        <v>0</v>
      </c>
      <c r="F1138" s="326">
        <v>0</v>
      </c>
      <c r="G1138" s="167"/>
    </row>
    <row r="1139" spans="1:12" ht="28.5">
      <c r="A1139" s="311">
        <v>3</v>
      </c>
      <c r="B1139" s="312" t="s">
        <v>217</v>
      </c>
      <c r="C1139" s="324">
        <v>2755.85</v>
      </c>
      <c r="D1139" s="324">
        <v>2755.85</v>
      </c>
      <c r="E1139" s="300">
        <f>C1139-D1139</f>
        <v>0</v>
      </c>
      <c r="F1139" s="317">
        <f>E1139/C1139</f>
        <v>0</v>
      </c>
      <c r="G1139" s="167"/>
      <c r="L1139" s="10" t="s">
        <v>12</v>
      </c>
    </row>
    <row r="1140" spans="1:7" ht="15.75" customHeight="1">
      <c r="A1140" s="311">
        <v>4</v>
      </c>
      <c r="B1140" s="318" t="s">
        <v>81</v>
      </c>
      <c r="C1140" s="325">
        <f>SUM(C1138:C1139)</f>
        <v>2889.89</v>
      </c>
      <c r="D1140" s="325">
        <f>SUM(D1138:D1139)</f>
        <v>2889.89</v>
      </c>
      <c r="E1140" s="300">
        <f>C1140-D1140</f>
        <v>0</v>
      </c>
      <c r="F1140" s="317">
        <f>E1140/C1140</f>
        <v>0</v>
      </c>
      <c r="G1140" s="167" t="s">
        <v>12</v>
      </c>
    </row>
    <row r="1141" spans="1:6" ht="15.75" customHeight="1">
      <c r="A1141" s="32"/>
      <c r="B1141" s="115"/>
      <c r="C1141" s="160"/>
      <c r="D1141" s="160"/>
      <c r="E1141" s="64"/>
      <c r="F1141" s="64"/>
    </row>
    <row r="1142" s="105" customFormat="1" ht="14.25">
      <c r="A1142" s="9" t="s">
        <v>253</v>
      </c>
    </row>
    <row r="1143" spans="5:7" ht="14.25">
      <c r="E1143" s="66" t="s">
        <v>116</v>
      </c>
      <c r="F1143" s="246" t="s">
        <v>254</v>
      </c>
      <c r="G1143" s="126"/>
    </row>
    <row r="1144" spans="1:7" ht="28.5">
      <c r="A1144" s="86" t="s">
        <v>20</v>
      </c>
      <c r="B1144" s="86" t="s">
        <v>82</v>
      </c>
      <c r="C1144" s="86" t="s">
        <v>142</v>
      </c>
      <c r="D1144" s="86" t="s">
        <v>42</v>
      </c>
      <c r="E1144" s="86" t="s">
        <v>83</v>
      </c>
      <c r="F1144" s="86" t="s">
        <v>84</v>
      </c>
      <c r="G1144" s="63" t="s">
        <v>12</v>
      </c>
    </row>
    <row r="1145" spans="1:7" ht="14.25">
      <c r="A1145" s="107">
        <v>1</v>
      </c>
      <c r="B1145" s="107">
        <v>2</v>
      </c>
      <c r="C1145" s="107">
        <v>3</v>
      </c>
      <c r="D1145" s="107">
        <v>4</v>
      </c>
      <c r="E1145" s="107">
        <v>5</v>
      </c>
      <c r="F1145" s="107">
        <v>6</v>
      </c>
      <c r="G1145" s="127"/>
    </row>
    <row r="1146" spans="1:7" ht="14.25">
      <c r="A1146" s="108">
        <v>1</v>
      </c>
      <c r="B1146" s="109" t="s">
        <v>85</v>
      </c>
      <c r="C1146" s="110">
        <f>C1137/2</f>
        <v>1471.385</v>
      </c>
      <c r="D1146" s="110">
        <v>499.3</v>
      </c>
      <c r="E1146" s="110">
        <v>494.83</v>
      </c>
      <c r="F1146" s="111">
        <f>E1146/C1146</f>
        <v>0.3363021914726601</v>
      </c>
      <c r="G1146" s="128"/>
    </row>
    <row r="1147" spans="1:9" ht="89.25" customHeight="1">
      <c r="A1147" s="108">
        <v>2</v>
      </c>
      <c r="B1147" s="109" t="s">
        <v>86</v>
      </c>
      <c r="C1147" s="110">
        <f>C1146</f>
        <v>1471.385</v>
      </c>
      <c r="D1147" s="327">
        <v>2390.59</v>
      </c>
      <c r="E1147" s="327">
        <v>2300.66</v>
      </c>
      <c r="F1147" s="328">
        <f>E1147/C1147</f>
        <v>1.563601640631106</v>
      </c>
      <c r="G1147" s="129"/>
      <c r="H1147" s="10" t="s">
        <v>12</v>
      </c>
      <c r="I1147" s="10" t="s">
        <v>12</v>
      </c>
    </row>
    <row r="1148" spans="1:7" ht="15">
      <c r="A1148" s="358" t="s">
        <v>10</v>
      </c>
      <c r="B1148" s="358"/>
      <c r="C1148" s="112">
        <f>SUM(C1146:C1147)</f>
        <v>2942.77</v>
      </c>
      <c r="D1148" s="112">
        <f>SUM(D1146:D1147)</f>
        <v>2889.8900000000003</v>
      </c>
      <c r="E1148" s="112">
        <f>SUM(E1146:E1147)</f>
        <v>2795.49</v>
      </c>
      <c r="F1148" s="111">
        <f>E1148/C1148</f>
        <v>0.949951916051883</v>
      </c>
      <c r="G1148" s="130"/>
    </row>
    <row r="1149" spans="1:7" s="123" customFormat="1" ht="22.5" customHeight="1">
      <c r="A1149" s="359"/>
      <c r="B1149" s="359"/>
      <c r="C1149" s="359"/>
      <c r="D1149" s="359"/>
      <c r="E1149" s="359"/>
      <c r="F1149" s="359"/>
      <c r="G1149" s="359"/>
    </row>
    <row r="1150" spans="1:7" ht="14.25">
      <c r="A1150" s="115" t="s">
        <v>87</v>
      </c>
      <c r="B1150" s="26"/>
      <c r="C1150" s="26"/>
      <c r="D1150" s="113"/>
      <c r="E1150" s="26"/>
      <c r="F1150" s="26"/>
      <c r="G1150" s="114"/>
    </row>
    <row r="1151" spans="1:7" ht="14.25">
      <c r="A1151" s="115"/>
      <c r="B1151" s="26"/>
      <c r="C1151" s="26"/>
      <c r="D1151" s="113"/>
      <c r="E1151" s="26"/>
      <c r="F1151" s="26"/>
      <c r="G1151" s="114"/>
    </row>
    <row r="1152" ht="14.25">
      <c r="A1152" s="9" t="s">
        <v>88</v>
      </c>
    </row>
    <row r="1153" spans="1:6" ht="30" customHeight="1">
      <c r="A1153" s="18" t="s">
        <v>20</v>
      </c>
      <c r="B1153" s="86" t="s">
        <v>82</v>
      </c>
      <c r="C1153" s="51" t="s">
        <v>34</v>
      </c>
      <c r="D1153" s="51" t="s">
        <v>35</v>
      </c>
      <c r="E1153" s="51" t="s">
        <v>6</v>
      </c>
      <c r="F1153" s="51" t="s">
        <v>28</v>
      </c>
    </row>
    <row r="1154" spans="1:7" ht="13.5" customHeight="1">
      <c r="A1154" s="165">
        <v>1</v>
      </c>
      <c r="B1154" s="165">
        <v>2</v>
      </c>
      <c r="C1154" s="165">
        <v>3</v>
      </c>
      <c r="D1154" s="165">
        <v>4</v>
      </c>
      <c r="E1154" s="165" t="s">
        <v>36</v>
      </c>
      <c r="F1154" s="165">
        <v>6</v>
      </c>
      <c r="G1154" s="167"/>
    </row>
    <row r="1155" spans="1:7" ht="27" customHeight="1">
      <c r="A1155" s="168">
        <v>1</v>
      </c>
      <c r="B1155" s="169" t="s">
        <v>212</v>
      </c>
      <c r="C1155" s="170">
        <v>3205.45</v>
      </c>
      <c r="D1155" s="170">
        <v>3205.45</v>
      </c>
      <c r="E1155" s="170">
        <f>C1155-D1155</f>
        <v>0</v>
      </c>
      <c r="F1155" s="306">
        <v>0</v>
      </c>
      <c r="G1155" s="167"/>
    </row>
    <row r="1156" spans="1:15" ht="28.5">
      <c r="A1156" s="168">
        <v>2</v>
      </c>
      <c r="B1156" s="169" t="s">
        <v>250</v>
      </c>
      <c r="C1156" s="170">
        <v>104.05</v>
      </c>
      <c r="D1156" s="170">
        <v>104.05</v>
      </c>
      <c r="E1156" s="170">
        <f>C1156-D1156</f>
        <v>0</v>
      </c>
      <c r="F1156" s="305">
        <v>0</v>
      </c>
      <c r="G1156" s="167"/>
      <c r="H1156" s="10" t="s">
        <v>12</v>
      </c>
      <c r="K1156" s="10" t="s">
        <v>12</v>
      </c>
      <c r="O1156" s="10" t="s">
        <v>12</v>
      </c>
    </row>
    <row r="1157" spans="1:7" ht="28.5">
      <c r="A1157" s="168">
        <v>3</v>
      </c>
      <c r="B1157" s="169" t="s">
        <v>217</v>
      </c>
      <c r="C1157" s="170">
        <v>3101.28</v>
      </c>
      <c r="D1157" s="170">
        <v>3101.28</v>
      </c>
      <c r="E1157" s="170">
        <f>C1157-D1157</f>
        <v>0</v>
      </c>
      <c r="F1157" s="171">
        <f>E1157/C1157</f>
        <v>0</v>
      </c>
      <c r="G1157" s="167"/>
    </row>
    <row r="1158" spans="1:7" ht="15.75" customHeight="1">
      <c r="A1158" s="168">
        <v>4</v>
      </c>
      <c r="B1158" s="173" t="s">
        <v>81</v>
      </c>
      <c r="C1158" s="174">
        <f>SUM(C1156:C1157)</f>
        <v>3205.3300000000004</v>
      </c>
      <c r="D1158" s="174">
        <f>SUM(D1156:D1157)</f>
        <v>3205.3300000000004</v>
      </c>
      <c r="E1158" s="170">
        <f>C1158-D1158</f>
        <v>0</v>
      </c>
      <c r="F1158" s="175">
        <f>E1158/C1158</f>
        <v>0</v>
      </c>
      <c r="G1158" s="167"/>
    </row>
    <row r="1159" spans="1:6" ht="15.75" customHeight="1">
      <c r="A1159" s="32"/>
      <c r="B1159" s="115"/>
      <c r="C1159" s="84"/>
      <c r="D1159" s="84"/>
      <c r="E1159" s="64"/>
      <c r="F1159" s="38"/>
    </row>
    <row r="1160" s="105" customFormat="1" ht="14.25">
      <c r="A1160" s="9" t="s">
        <v>255</v>
      </c>
    </row>
    <row r="1161" spans="6:8" ht="14.25">
      <c r="F1161" s="106"/>
      <c r="G1161" s="66" t="s">
        <v>116</v>
      </c>
      <c r="H1161" s="159"/>
    </row>
    <row r="1162" spans="1:8" ht="57">
      <c r="A1162" s="86" t="s">
        <v>218</v>
      </c>
      <c r="B1162" s="86" t="s">
        <v>89</v>
      </c>
      <c r="C1162" s="86" t="s">
        <v>90</v>
      </c>
      <c r="D1162" s="86" t="s">
        <v>91</v>
      </c>
      <c r="E1162" s="86" t="s">
        <v>92</v>
      </c>
      <c r="F1162" s="86" t="s">
        <v>6</v>
      </c>
      <c r="G1162" s="86" t="s">
        <v>84</v>
      </c>
      <c r="H1162" s="86" t="s">
        <v>93</v>
      </c>
    </row>
    <row r="1163" spans="1:8" ht="14.25">
      <c r="A1163" s="117">
        <v>1</v>
      </c>
      <c r="B1163" s="117">
        <v>2</v>
      </c>
      <c r="C1163" s="117">
        <v>3</v>
      </c>
      <c r="D1163" s="117">
        <v>4</v>
      </c>
      <c r="E1163" s="117">
        <v>5</v>
      </c>
      <c r="F1163" s="117" t="s">
        <v>94</v>
      </c>
      <c r="G1163" s="117">
        <v>7</v>
      </c>
      <c r="H1163" s="118" t="s">
        <v>95</v>
      </c>
    </row>
    <row r="1164" spans="1:8" ht="18" customHeight="1">
      <c r="A1164" s="319">
        <f>C1155</f>
        <v>3205.45</v>
      </c>
      <c r="B1164" s="319">
        <f>D1158</f>
        <v>3205.3300000000004</v>
      </c>
      <c r="C1164" s="119">
        <f>C482</f>
        <v>258187.2845088403</v>
      </c>
      <c r="D1164" s="119">
        <f>(C1164*1094)/100000</f>
        <v>2824.568892526713</v>
      </c>
      <c r="E1164" s="320">
        <v>2817.9</v>
      </c>
      <c r="F1164" s="119">
        <f>D1164-E1164</f>
        <v>6.66889252671308</v>
      </c>
      <c r="G1164" s="111">
        <f>E1164/A1164</f>
        <v>0.8790965387075138</v>
      </c>
      <c r="H1164" s="119">
        <f>B1164-E1164</f>
        <v>387.4300000000003</v>
      </c>
    </row>
    <row r="1165" spans="1:8" ht="21" customHeight="1">
      <c r="A1165" s="131"/>
      <c r="B1165" s="131"/>
      <c r="C1165" s="132"/>
      <c r="D1165" s="132"/>
      <c r="E1165" s="133"/>
      <c r="F1165" s="132"/>
      <c r="G1165" s="134"/>
      <c r="H1165" s="132"/>
    </row>
    <row r="1166" spans="1:8" s="122" customFormat="1" ht="12.75">
      <c r="A1166" s="193" t="s">
        <v>219</v>
      </c>
      <c r="B1166" s="194"/>
      <c r="C1166" s="194"/>
      <c r="D1166" s="194"/>
      <c r="E1166" s="194"/>
      <c r="F1166" s="194"/>
      <c r="G1166" s="194"/>
      <c r="H1166" s="194"/>
    </row>
    <row r="1167" spans="1:8" s="122" customFormat="1" ht="14.25" customHeight="1">
      <c r="A1167" s="193"/>
      <c r="B1167" s="194"/>
      <c r="C1167" s="194"/>
      <c r="D1167" s="194"/>
      <c r="E1167" s="194"/>
      <c r="F1167" s="194"/>
      <c r="G1167" s="194"/>
      <c r="H1167" s="194"/>
    </row>
    <row r="1168" spans="1:15" s="122" customFormat="1" ht="12.75">
      <c r="A1168" s="195" t="s">
        <v>108</v>
      </c>
      <c r="B1168" s="194"/>
      <c r="C1168" s="194"/>
      <c r="D1168" s="194"/>
      <c r="E1168" s="194"/>
      <c r="F1168" s="194"/>
      <c r="G1168" s="194"/>
      <c r="H1168" s="194"/>
      <c r="K1168" s="216"/>
      <c r="L1168" s="216"/>
      <c r="M1168" s="216"/>
      <c r="N1168" s="216"/>
      <c r="O1168" s="216"/>
    </row>
    <row r="1169" spans="1:15" s="122" customFormat="1" ht="12.75">
      <c r="A1169" s="195"/>
      <c r="B1169" s="194"/>
      <c r="C1169" s="194"/>
      <c r="D1169" s="194"/>
      <c r="E1169" s="194"/>
      <c r="F1169" s="194"/>
      <c r="G1169" s="194"/>
      <c r="H1169" s="194"/>
      <c r="K1169" s="216"/>
      <c r="L1169" s="216"/>
      <c r="M1169" s="216"/>
      <c r="N1169" s="216"/>
      <c r="O1169" s="216"/>
    </row>
    <row r="1170" spans="1:15" s="122" customFormat="1" ht="12.75">
      <c r="A1170" s="196" t="s">
        <v>125</v>
      </c>
      <c r="B1170" s="194"/>
      <c r="C1170" s="194"/>
      <c r="D1170" s="194"/>
      <c r="E1170" s="194"/>
      <c r="F1170" s="194"/>
      <c r="G1170" s="194"/>
      <c r="H1170" s="194"/>
      <c r="K1170" s="216"/>
      <c r="L1170" s="307"/>
      <c r="M1170" s="308"/>
      <c r="N1170" s="308"/>
      <c r="O1170" s="216"/>
    </row>
    <row r="1171" spans="1:15" s="122" customFormat="1" ht="12.75">
      <c r="A1171" s="352" t="s">
        <v>256</v>
      </c>
      <c r="B1171" s="353"/>
      <c r="C1171" s="353"/>
      <c r="D1171" s="353"/>
      <c r="E1171" s="354"/>
      <c r="G1171" s="232"/>
      <c r="K1171" s="216"/>
      <c r="L1171" s="307"/>
      <c r="M1171" s="308"/>
      <c r="N1171" s="308"/>
      <c r="O1171" s="216"/>
    </row>
    <row r="1172" spans="1:15" s="122" customFormat="1" ht="12.75">
      <c r="A1172" s="231" t="s">
        <v>121</v>
      </c>
      <c r="B1172" s="230" t="s">
        <v>122</v>
      </c>
      <c r="C1172" s="230" t="s">
        <v>123</v>
      </c>
      <c r="D1172" s="230" t="s">
        <v>124</v>
      </c>
      <c r="E1172" s="229" t="s">
        <v>144</v>
      </c>
      <c r="G1172" s="232"/>
      <c r="K1172" s="216"/>
      <c r="L1172" s="307"/>
      <c r="M1172" s="308"/>
      <c r="N1172" s="308"/>
      <c r="O1172" s="216"/>
    </row>
    <row r="1173" spans="1:15" s="122" customFormat="1" ht="12.75">
      <c r="A1173" s="355" t="s">
        <v>145</v>
      </c>
      <c r="B1173" s="329" t="s">
        <v>143</v>
      </c>
      <c r="C1173" s="194"/>
      <c r="D1173" s="330">
        <v>16050</v>
      </c>
      <c r="E1173" s="330">
        <v>9629.75</v>
      </c>
      <c r="G1173" s="232"/>
      <c r="K1173" s="216"/>
      <c r="L1173" s="307"/>
      <c r="M1173" s="308"/>
      <c r="N1173" s="308"/>
      <c r="O1173" s="216"/>
    </row>
    <row r="1174" spans="1:15" s="122" customFormat="1" ht="12.75">
      <c r="A1174" s="356"/>
      <c r="B1174" s="329" t="s">
        <v>147</v>
      </c>
      <c r="C1174" s="194"/>
      <c r="D1174" s="330">
        <v>15059</v>
      </c>
      <c r="E1174" s="330">
        <v>9035.4</v>
      </c>
      <c r="G1174" s="232"/>
      <c r="K1174" s="216"/>
      <c r="L1174" s="307"/>
      <c r="M1174" s="308"/>
      <c r="N1174" s="308"/>
      <c r="O1174" s="216"/>
    </row>
    <row r="1175" spans="1:15" s="122" customFormat="1" ht="12.75">
      <c r="A1175" s="356"/>
      <c r="B1175" s="329" t="s">
        <v>146</v>
      </c>
      <c r="C1175" s="194"/>
      <c r="D1175" s="330">
        <v>12103</v>
      </c>
      <c r="E1175" s="330">
        <v>7261.8</v>
      </c>
      <c r="G1175" s="232"/>
      <c r="K1175" s="216"/>
      <c r="L1175" s="307"/>
      <c r="M1175" s="308"/>
      <c r="N1175" s="308"/>
      <c r="O1175" s="216"/>
    </row>
    <row r="1176" spans="1:15" s="122" customFormat="1" ht="12.75">
      <c r="A1176" s="356"/>
      <c r="B1176" s="329" t="s">
        <v>148</v>
      </c>
      <c r="C1176" s="194"/>
      <c r="D1176" s="330">
        <v>3790</v>
      </c>
      <c r="E1176" s="330">
        <v>7328.21</v>
      </c>
      <c r="G1176" s="232"/>
      <c r="K1176" s="216"/>
      <c r="L1176" s="307"/>
      <c r="M1176" s="308"/>
      <c r="N1176" s="308"/>
      <c r="O1176" s="216"/>
    </row>
    <row r="1177" spans="1:15" s="122" customFormat="1" ht="12.75">
      <c r="A1177" s="356"/>
      <c r="B1177" s="329" t="s">
        <v>154</v>
      </c>
      <c r="C1177" s="194"/>
      <c r="D1177" s="330">
        <v>18975</v>
      </c>
      <c r="E1177" s="330">
        <v>11384.8</v>
      </c>
      <c r="G1177" s="232"/>
      <c r="K1177" s="216"/>
      <c r="L1177" s="307"/>
      <c r="M1177" s="308"/>
      <c r="N1177" s="308"/>
      <c r="O1177" s="216"/>
    </row>
    <row r="1178" spans="1:15" s="122" customFormat="1" ht="14.25" customHeight="1">
      <c r="A1178" s="356"/>
      <c r="B1178" s="329" t="s">
        <v>153</v>
      </c>
      <c r="C1178" s="194"/>
      <c r="D1178" s="330">
        <v>573</v>
      </c>
      <c r="E1178" s="330">
        <v>553.13</v>
      </c>
      <c r="G1178" s="232"/>
      <c r="K1178" s="216"/>
      <c r="L1178" s="216"/>
      <c r="M1178" s="216"/>
      <c r="N1178" s="216"/>
      <c r="O1178" s="216"/>
    </row>
    <row r="1179" spans="1:15" s="122" customFormat="1" ht="14.25" customHeight="1" thickBot="1">
      <c r="A1179" s="357"/>
      <c r="B1179" s="331" t="s">
        <v>149</v>
      </c>
      <c r="C1179" s="258"/>
      <c r="D1179" s="258">
        <f>SUM(D1173:D1178)</f>
        <v>66550</v>
      </c>
      <c r="E1179" s="258">
        <f>SUM(E1173:E1178)</f>
        <v>45193.090000000004</v>
      </c>
      <c r="G1179" s="232"/>
      <c r="K1179" s="216"/>
      <c r="L1179" s="216"/>
      <c r="M1179" s="216"/>
      <c r="N1179" s="216"/>
      <c r="O1179" s="216"/>
    </row>
    <row r="1180" spans="1:8" s="122" customFormat="1" ht="13.5" customHeight="1">
      <c r="A1180" s="195"/>
      <c r="B1180" s="194"/>
      <c r="C1180" s="194"/>
      <c r="D1180" s="194"/>
      <c r="E1180" s="194"/>
      <c r="F1180" s="194"/>
      <c r="G1180" s="194"/>
      <c r="H1180" s="194"/>
    </row>
    <row r="1181" spans="1:8" s="122" customFormat="1" ht="12.75">
      <c r="A1181" s="195"/>
      <c r="B1181" s="194"/>
      <c r="C1181" s="194"/>
      <c r="D1181" s="194"/>
      <c r="E1181" s="194"/>
      <c r="F1181" s="194"/>
      <c r="G1181" s="194"/>
      <c r="H1181" s="194"/>
    </row>
    <row r="1182" spans="1:8" s="161" customFormat="1" ht="12.75">
      <c r="A1182" s="197" t="s">
        <v>126</v>
      </c>
      <c r="B1182" s="198"/>
      <c r="C1182" s="198"/>
      <c r="D1182" s="198"/>
      <c r="E1182" s="198"/>
      <c r="F1182" s="198"/>
      <c r="G1182" s="198"/>
      <c r="H1182" s="199"/>
    </row>
    <row r="1183" spans="1:11" s="161" customFormat="1" ht="12.75">
      <c r="A1183" s="344" t="s">
        <v>99</v>
      </c>
      <c r="B1183" s="346" t="s">
        <v>100</v>
      </c>
      <c r="C1183" s="347"/>
      <c r="D1183" s="348" t="s">
        <v>101</v>
      </c>
      <c r="E1183" s="348"/>
      <c r="F1183" s="348" t="s">
        <v>102</v>
      </c>
      <c r="G1183" s="348"/>
      <c r="H1183" s="199"/>
      <c r="K1183" s="161" t="s">
        <v>12</v>
      </c>
    </row>
    <row r="1184" spans="1:8" s="161" customFormat="1" ht="12.75">
      <c r="A1184" s="345"/>
      <c r="B1184" s="264" t="s">
        <v>103</v>
      </c>
      <c r="C1184" s="265" t="s">
        <v>104</v>
      </c>
      <c r="D1184" s="266" t="s">
        <v>103</v>
      </c>
      <c r="E1184" s="225" t="s">
        <v>104</v>
      </c>
      <c r="F1184" s="225" t="s">
        <v>103</v>
      </c>
      <c r="G1184" s="225" t="s">
        <v>104</v>
      </c>
      <c r="H1184" s="199"/>
    </row>
    <row r="1185" spans="1:8" s="161" customFormat="1" ht="12.75">
      <c r="A1185" s="200" t="s">
        <v>109</v>
      </c>
      <c r="B1185" s="258">
        <v>66550</v>
      </c>
      <c r="C1185" s="258">
        <v>45193.090000000004</v>
      </c>
      <c r="D1185" s="258">
        <v>66550</v>
      </c>
      <c r="E1185" s="258">
        <v>45193.090000000004</v>
      </c>
      <c r="F1185" s="201">
        <f>(B1185-D1185)/B1185</f>
        <v>0</v>
      </c>
      <c r="G1185" s="201">
        <f>(C1185-E1185)/C1185</f>
        <v>0</v>
      </c>
      <c r="H1185" s="199"/>
    </row>
    <row r="1186" spans="1:8" s="161" customFormat="1" ht="12.75">
      <c r="A1186" s="202"/>
      <c r="B1186" s="198"/>
      <c r="C1186" s="198"/>
      <c r="D1186" s="198"/>
      <c r="E1186" s="198"/>
      <c r="F1186" s="198"/>
      <c r="G1186" s="198"/>
      <c r="H1186" s="199"/>
    </row>
    <row r="1187" spans="1:8" s="161" customFormat="1" ht="12.75">
      <c r="A1187" s="197" t="s">
        <v>204</v>
      </c>
      <c r="B1187" s="198"/>
      <c r="C1187" s="198"/>
      <c r="D1187" s="198"/>
      <c r="E1187" s="198"/>
      <c r="F1187" s="198"/>
      <c r="G1187" s="198"/>
      <c r="H1187" s="199"/>
    </row>
    <row r="1188" spans="1:8" s="161" customFormat="1" ht="25.5" customHeight="1">
      <c r="A1188" s="339" t="s">
        <v>220</v>
      </c>
      <c r="B1188" s="339"/>
      <c r="C1188" s="339" t="s">
        <v>257</v>
      </c>
      <c r="D1188" s="339"/>
      <c r="E1188" s="339" t="s">
        <v>105</v>
      </c>
      <c r="F1188" s="339"/>
      <c r="G1188" s="198"/>
      <c r="H1188" s="199"/>
    </row>
    <row r="1189" spans="1:8" s="161" customFormat="1" ht="25.5">
      <c r="A1189" s="241" t="s">
        <v>150</v>
      </c>
      <c r="B1189" s="241" t="s">
        <v>151</v>
      </c>
      <c r="C1189" s="241" t="s">
        <v>150</v>
      </c>
      <c r="D1189" s="241" t="s">
        <v>151</v>
      </c>
      <c r="E1189" s="241" t="s">
        <v>150</v>
      </c>
      <c r="F1189" s="241" t="s">
        <v>151</v>
      </c>
      <c r="G1189" s="198"/>
      <c r="H1189" s="199" t="s">
        <v>12</v>
      </c>
    </row>
    <row r="1190" spans="1:8" s="161" customFormat="1" ht="12.75">
      <c r="A1190" s="203">
        <v>1</v>
      </c>
      <c r="B1190" s="203">
        <v>2</v>
      </c>
      <c r="C1190" s="203">
        <v>3</v>
      </c>
      <c r="D1190" s="203">
        <v>4</v>
      </c>
      <c r="E1190" s="203">
        <v>5</v>
      </c>
      <c r="F1190" s="203">
        <v>6</v>
      </c>
      <c r="G1190" s="204"/>
      <c r="H1190" s="205"/>
    </row>
    <row r="1191" spans="1:8" s="161" customFormat="1" ht="12.75">
      <c r="A1191" s="258">
        <v>66550</v>
      </c>
      <c r="B1191" s="258">
        <v>45193.090000000004</v>
      </c>
      <c r="C1191" s="259">
        <v>58363</v>
      </c>
      <c r="D1191" s="233">
        <v>40311.54</v>
      </c>
      <c r="E1191" s="206">
        <f>C1191/A1191</f>
        <v>0.8769797145003757</v>
      </c>
      <c r="F1191" s="206">
        <f>D1191/B1191</f>
        <v>0.8919845932198927</v>
      </c>
      <c r="G1191" s="198"/>
      <c r="H1191" s="199"/>
    </row>
    <row r="1192" spans="1:8" s="161" customFormat="1" ht="12.75">
      <c r="A1192" s="207"/>
      <c r="B1192" s="208"/>
      <c r="C1192" s="209"/>
      <c r="D1192" s="209"/>
      <c r="E1192" s="210"/>
      <c r="F1192" s="211"/>
      <c r="G1192" s="212" t="s">
        <v>12</v>
      </c>
      <c r="H1192" s="199" t="s">
        <v>12</v>
      </c>
    </row>
    <row r="1193" spans="1:13" s="161" customFormat="1" ht="12.75">
      <c r="A1193" s="213"/>
      <c r="B1193" s="198"/>
      <c r="C1193" s="198"/>
      <c r="D1193" s="198"/>
      <c r="E1193" s="198"/>
      <c r="F1193" s="198"/>
      <c r="G1193" s="198"/>
      <c r="H1193" s="199"/>
      <c r="K1193" s="161">
        <v>161977</v>
      </c>
      <c r="L1193" s="161">
        <v>139517</v>
      </c>
      <c r="M1193" s="161">
        <f>L1193/K1193*100</f>
        <v>86.13383381591213</v>
      </c>
    </row>
    <row r="1194" spans="1:8" s="161" customFormat="1" ht="12.75">
      <c r="A1194" s="197"/>
      <c r="B1194" s="198"/>
      <c r="C1194" s="198"/>
      <c r="D1194" s="198"/>
      <c r="E1194" s="198"/>
      <c r="F1194" s="198"/>
      <c r="G1194" s="198"/>
      <c r="H1194" s="199"/>
    </row>
    <row r="1195" spans="1:8" s="161" customFormat="1" ht="12.75">
      <c r="A1195" s="197" t="s">
        <v>119</v>
      </c>
      <c r="B1195" s="198"/>
      <c r="C1195" s="198"/>
      <c r="D1195" s="198"/>
      <c r="E1195" s="198"/>
      <c r="F1195" s="198"/>
      <c r="G1195" s="198"/>
      <c r="H1195" s="199"/>
    </row>
    <row r="1196" spans="1:8" s="161" customFormat="1" ht="12.75">
      <c r="A1196" s="344" t="s">
        <v>99</v>
      </c>
      <c r="B1196" s="346" t="s">
        <v>100</v>
      </c>
      <c r="C1196" s="347"/>
      <c r="D1196" s="348" t="s">
        <v>101</v>
      </c>
      <c r="E1196" s="348"/>
      <c r="F1196" s="348" t="s">
        <v>102</v>
      </c>
      <c r="G1196" s="348"/>
      <c r="H1196" s="199"/>
    </row>
    <row r="1197" spans="1:8" s="161" customFormat="1" ht="13.5" thickBot="1">
      <c r="A1197" s="345"/>
      <c r="B1197" s="251" t="s">
        <v>103</v>
      </c>
      <c r="C1197" s="252" t="s">
        <v>104</v>
      </c>
      <c r="D1197" s="253" t="s">
        <v>103</v>
      </c>
      <c r="E1197" s="253" t="s">
        <v>104</v>
      </c>
      <c r="F1197" s="253" t="s">
        <v>103</v>
      </c>
      <c r="G1197" s="253" t="s">
        <v>104</v>
      </c>
      <c r="H1197" s="199"/>
    </row>
    <row r="1198" spans="1:8" s="161" customFormat="1" ht="13.5" thickBot="1">
      <c r="A1198" s="214" t="s">
        <v>155</v>
      </c>
      <c r="B1198" s="333">
        <v>94416</v>
      </c>
      <c r="C1198" s="334">
        <v>4720.8</v>
      </c>
      <c r="D1198" s="297">
        <v>71956</v>
      </c>
      <c r="E1198" s="298">
        <v>3597.8</v>
      </c>
      <c r="F1198" s="201">
        <f>(B1198-D1198)/B1198</f>
        <v>0.23788340959159465</v>
      </c>
      <c r="G1198" s="201">
        <f>(C1198-E1198)/C1198</f>
        <v>0.23788340959159462</v>
      </c>
      <c r="H1198" s="199"/>
    </row>
    <row r="1199" spans="1:8" s="161" customFormat="1" ht="12.75">
      <c r="A1199" s="214" t="s">
        <v>156</v>
      </c>
      <c r="B1199" s="260">
        <v>67561</v>
      </c>
      <c r="C1199" s="164">
        <v>3378.0499999999997</v>
      </c>
      <c r="D1199" s="260">
        <v>67561</v>
      </c>
      <c r="E1199" s="164">
        <v>3378.0499999999997</v>
      </c>
      <c r="F1199" s="201">
        <f>(B1199-D1199)/B1199</f>
        <v>0</v>
      </c>
      <c r="G1199" s="201">
        <f>(C1199-E1199)/C1199</f>
        <v>0</v>
      </c>
      <c r="H1199" s="199"/>
    </row>
    <row r="1200" spans="1:8" s="161" customFormat="1" ht="12.75">
      <c r="A1200" s="202"/>
      <c r="B1200" s="198"/>
      <c r="C1200" s="198"/>
      <c r="D1200" s="198"/>
      <c r="E1200" s="198"/>
      <c r="F1200" s="198"/>
      <c r="G1200" s="198"/>
      <c r="H1200" s="199"/>
    </row>
    <row r="1201" spans="1:8" s="161" customFormat="1" ht="12.75">
      <c r="A1201" s="197" t="s">
        <v>258</v>
      </c>
      <c r="B1201" s="198"/>
      <c r="C1201" s="198"/>
      <c r="D1201" s="198"/>
      <c r="E1201" s="198"/>
      <c r="F1201" s="198"/>
      <c r="G1201" s="198"/>
      <c r="H1201" s="199"/>
    </row>
    <row r="1202" spans="1:8" s="161" customFormat="1" ht="24" customHeight="1">
      <c r="A1202" s="342" t="s">
        <v>199</v>
      </c>
      <c r="B1202" s="340" t="s">
        <v>221</v>
      </c>
      <c r="C1202" s="341"/>
      <c r="D1202" s="340" t="s">
        <v>261</v>
      </c>
      <c r="E1202" s="341"/>
      <c r="F1202" s="339" t="s">
        <v>105</v>
      </c>
      <c r="G1202" s="339"/>
      <c r="H1202" s="199"/>
    </row>
    <row r="1203" spans="1:8" s="161" customFormat="1" ht="15" customHeight="1">
      <c r="A1203" s="343"/>
      <c r="B1203" s="254" t="s">
        <v>103</v>
      </c>
      <c r="C1203" s="254" t="s">
        <v>106</v>
      </c>
      <c r="D1203" s="254" t="s">
        <v>103</v>
      </c>
      <c r="E1203" s="254" t="s">
        <v>106</v>
      </c>
      <c r="F1203" s="267" t="s">
        <v>103</v>
      </c>
      <c r="G1203" s="267" t="s">
        <v>107</v>
      </c>
      <c r="H1203" s="199"/>
    </row>
    <row r="1204" spans="1:8" s="161" customFormat="1" ht="13.5" thickBot="1">
      <c r="A1204" s="203">
        <v>1</v>
      </c>
      <c r="B1204" s="203">
        <v>2</v>
      </c>
      <c r="C1204" s="203">
        <v>3</v>
      </c>
      <c r="D1204" s="203">
        <v>4</v>
      </c>
      <c r="E1204" s="203">
        <v>5</v>
      </c>
      <c r="F1204" s="203">
        <v>6</v>
      </c>
      <c r="G1204" s="203">
        <v>7</v>
      </c>
      <c r="H1204" s="205"/>
    </row>
    <row r="1205" spans="1:8" s="122" customFormat="1" ht="13.5" thickBot="1">
      <c r="A1205" s="122" t="s">
        <v>200</v>
      </c>
      <c r="B1205" s="333">
        <v>94416</v>
      </c>
      <c r="C1205" s="334">
        <v>4720.8</v>
      </c>
      <c r="D1205" s="297">
        <v>71956</v>
      </c>
      <c r="E1205" s="298">
        <v>3597.8</v>
      </c>
      <c r="F1205" s="263">
        <f>D1205/B1205</f>
        <v>0.7621165904084054</v>
      </c>
      <c r="G1205" s="299">
        <v>1</v>
      </c>
      <c r="H1205" s="215"/>
    </row>
    <row r="1206" spans="1:11" s="122" customFormat="1" ht="12.75">
      <c r="A1206" s="122" t="s">
        <v>201</v>
      </c>
      <c r="B1206" s="260">
        <v>67561</v>
      </c>
      <c r="C1206" s="164">
        <v>3378.0499999999997</v>
      </c>
      <c r="D1206" s="261">
        <v>67561</v>
      </c>
      <c r="E1206" s="262">
        <v>3378.0499999999997</v>
      </c>
      <c r="F1206" s="263">
        <f>E1206/C1206</f>
        <v>1</v>
      </c>
      <c r="G1206" s="263">
        <v>1</v>
      </c>
      <c r="H1206" s="216"/>
      <c r="K1206" s="122" t="s">
        <v>12</v>
      </c>
    </row>
    <row r="1207" spans="1:7" ht="14.25">
      <c r="A1207" s="198"/>
      <c r="B1207" s="198"/>
      <c r="C1207" s="198"/>
      <c r="D1207" s="198"/>
      <c r="E1207" s="167"/>
      <c r="F1207" s="167"/>
      <c r="G1207" s="167"/>
    </row>
    <row r="1208" ht="14.25">
      <c r="F1208" s="10" t="s">
        <v>12</v>
      </c>
    </row>
  </sheetData>
  <sheetProtection/>
  <mergeCells count="37">
    <mergeCell ref="A13:B13"/>
    <mergeCell ref="A78:H78"/>
    <mergeCell ref="A1:H1"/>
    <mergeCell ref="A2:H2"/>
    <mergeCell ref="A3:H3"/>
    <mergeCell ref="A5:H5"/>
    <mergeCell ref="A7:H7"/>
    <mergeCell ref="A9:H9"/>
    <mergeCell ref="F1196:G1196"/>
    <mergeCell ref="A1148:B1148"/>
    <mergeCell ref="A1149:G1149"/>
    <mergeCell ref="A1183:A1184"/>
    <mergeCell ref="B1183:C1183"/>
    <mergeCell ref="A21:D21"/>
    <mergeCell ref="A26:D26"/>
    <mergeCell ref="A34:C34"/>
    <mergeCell ref="A35:G35"/>
    <mergeCell ref="A27:E27"/>
    <mergeCell ref="A122:H122"/>
    <mergeCell ref="A166:G166"/>
    <mergeCell ref="A209:F209"/>
    <mergeCell ref="A253:G253"/>
    <mergeCell ref="A296:F296"/>
    <mergeCell ref="D1183:E1183"/>
    <mergeCell ref="F1183:G1183"/>
    <mergeCell ref="A1171:E1171"/>
    <mergeCell ref="A1173:A1179"/>
    <mergeCell ref="A1188:B1188"/>
    <mergeCell ref="F1202:G1202"/>
    <mergeCell ref="D1202:E1202"/>
    <mergeCell ref="B1202:C1202"/>
    <mergeCell ref="A1202:A1203"/>
    <mergeCell ref="A1196:A1197"/>
    <mergeCell ref="B1196:C1196"/>
    <mergeCell ref="D1196:E1196"/>
    <mergeCell ref="C1188:D1188"/>
    <mergeCell ref="E1188:F1188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38" r:id="rId2"/>
  <rowBreaks count="9" manualBreakCount="9">
    <brk id="120" max="7" man="1"/>
    <brk id="251" max="7" man="1"/>
    <brk id="381" max="7" man="1"/>
    <brk id="528" max="7" man="1"/>
    <brk id="676" max="7" man="1"/>
    <brk id="816" max="7" man="1"/>
    <brk id="952" max="7" man="1"/>
    <brk id="1043" max="7" man="1"/>
    <brk id="114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N25"/>
  <sheetViews>
    <sheetView zoomScalePageLayoutView="0" workbookViewId="0" topLeftCell="A1">
      <selection activeCell="N18" sqref="N18"/>
    </sheetView>
  </sheetViews>
  <sheetFormatPr defaultColWidth="9.140625" defaultRowHeight="12.75"/>
  <cols>
    <col min="9" max="9" width="13.57421875" style="0" customWidth="1"/>
    <col min="10" max="10" width="13.7109375" style="0" customWidth="1"/>
    <col min="11" max="11" width="18.57421875" style="0" customWidth="1"/>
    <col min="13" max="13" width="24.8515625" style="0" customWidth="1"/>
    <col min="14" max="14" width="20.7109375" style="0" customWidth="1"/>
  </cols>
  <sheetData>
    <row r="8" ht="13.5" thickBot="1"/>
    <row r="9" ht="16.5" thickBot="1">
      <c r="K9" s="335">
        <v>10994083</v>
      </c>
    </row>
    <row r="10" ht="16.5" thickBot="1">
      <c r="K10" s="336">
        <v>17239412</v>
      </c>
    </row>
    <row r="11" spans="11:14" ht="26.25" thickBot="1">
      <c r="K11" s="336">
        <v>10752117</v>
      </c>
      <c r="M11" s="372">
        <v>145279.3</v>
      </c>
      <c r="N11" s="373">
        <v>143408.0793906853</v>
      </c>
    </row>
    <row r="16" ht="12.75">
      <c r="K16">
        <f>K11/K9*100</f>
        <v>97.79912522035717</v>
      </c>
    </row>
    <row r="17" ht="12.75">
      <c r="M17">
        <f>M11/10000000</f>
        <v>0.01452793</v>
      </c>
    </row>
    <row r="19" ht="13.5" thickBot="1"/>
    <row r="20" ht="15" thickBot="1">
      <c r="E20" s="337">
        <v>175843</v>
      </c>
    </row>
    <row r="21" ht="15" thickBot="1">
      <c r="E21" s="338">
        <v>69473</v>
      </c>
    </row>
    <row r="22" ht="13.5" thickBot="1"/>
    <row r="23" spans="9:10" ht="23.25" thickBot="1">
      <c r="I23" s="370">
        <v>7324272</v>
      </c>
      <c r="J23" s="371">
        <v>7324272</v>
      </c>
    </row>
    <row r="24" spans="9:10" ht="23.25" thickBot="1">
      <c r="I24" s="370">
        <v>3881347</v>
      </c>
      <c r="J24" s="371">
        <v>3735000</v>
      </c>
    </row>
    <row r="25" spans="9:10" ht="12.75">
      <c r="I25">
        <f>SUM(I23:I24)</f>
        <v>11205619</v>
      </c>
      <c r="J25">
        <f>SUM(J23:J24)</f>
        <v>11059272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2020-06-04T08:19:26Z</dcterms:modified>
  <cp:category/>
  <cp:version/>
  <cp:contentType/>
  <cp:contentStatus/>
</cp:coreProperties>
</file>